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36" windowWidth="15480" windowHeight="8640" tabRatio="814"/>
  </bookViews>
  <sheets>
    <sheet name="MAIN SUMMERY" sheetId="26" r:id="rId1"/>
    <sheet name="SUMMERY " sheetId="24" r:id="rId2"/>
    <sheet name="BASEMENT FLOOR" sheetId="25" r:id="rId3"/>
    <sheet name="GROUND FLOOR" sheetId="18" r:id="rId4"/>
    <sheet name="FIRST FLOOR" sheetId="23" r:id="rId5"/>
    <sheet name="Ele BOQ" sheetId="27" r:id="rId6"/>
    <sheet name="HVAC Summery" sheetId="28" r:id="rId7"/>
    <sheet name="VRV Basement" sheetId="29" r:id="rId8"/>
    <sheet name="VRV ground" sheetId="30" r:id="rId9"/>
    <sheet name="VRV First" sheetId="31" r:id="rId10"/>
    <sheet name="AV Boq" sheetId="32" r:id="rId11"/>
  </sheets>
  <externalReferences>
    <externalReference r:id="rId12"/>
  </externalReferences>
  <definedNames>
    <definedName name="_xlnm.Print_Area" localSheetId="10">'AV Boq'!$A$1:$H$38</definedName>
    <definedName name="_xlnm.Print_Area" localSheetId="2">'BASEMENT FLOOR'!$A$1:$G$37</definedName>
    <definedName name="_xlnm.Print_Area" localSheetId="3">'GROUND FLOOR'!$A$1:$G$184</definedName>
    <definedName name="_xlnm.Print_Area" localSheetId="6">'HVAC Summery'!$A$1:$E$17</definedName>
    <definedName name="_xlnm.Print_Area" localSheetId="0">'MAIN SUMMERY'!$A$1:$C$49</definedName>
    <definedName name="_xlnm.Print_Area" localSheetId="1">'SUMMERY '!$A$1:$C$23</definedName>
    <definedName name="_xlnm.Print_Titles" localSheetId="2">'BASEMENT FLOOR'!$2:$2</definedName>
    <definedName name="_xlnm.Print_Titles" localSheetId="4">'FIRST FLOOR'!$2:$2</definedName>
    <definedName name="_xlnm.Print_Titles" localSheetId="3">'GROUND FLOOR'!$2:$2</definedName>
  </definedNames>
  <calcPr calcId="144525"/>
</workbook>
</file>

<file path=xl/calcChain.xml><?xml version="1.0" encoding="utf-8"?>
<calcChain xmlns="http://schemas.openxmlformats.org/spreadsheetml/2006/main">
  <c r="F41" i="31" l="1"/>
  <c r="B8" i="28"/>
  <c r="B7" i="28"/>
  <c r="B6" i="28"/>
  <c r="F18" i="29" l="1"/>
  <c r="G159" i="23" l="1"/>
  <c r="G158" i="23"/>
  <c r="G157" i="23"/>
  <c r="G145" i="23"/>
  <c r="G135" i="23"/>
  <c r="G134" i="23"/>
  <c r="G133" i="23"/>
  <c r="G108" i="23"/>
  <c r="G107" i="23"/>
  <c r="G106" i="23"/>
  <c r="G82" i="23"/>
  <c r="G81" i="23"/>
  <c r="G80" i="23"/>
  <c r="G73" i="23"/>
  <c r="G54" i="23"/>
  <c r="G53" i="23"/>
  <c r="G52" i="23"/>
  <c r="G39" i="23"/>
  <c r="G37" i="23"/>
  <c r="G25" i="23"/>
  <c r="G24" i="23"/>
  <c r="G23" i="23"/>
  <c r="G7" i="23"/>
  <c r="G5" i="23"/>
  <c r="G163" i="18"/>
  <c r="G157" i="18"/>
  <c r="G155" i="18"/>
  <c r="G170" i="18"/>
  <c r="G169" i="18"/>
  <c r="G168" i="18"/>
  <c r="G146" i="18"/>
  <c r="G145" i="18"/>
  <c r="G144" i="18"/>
  <c r="G132" i="18"/>
  <c r="G130" i="18"/>
  <c r="G128" i="18"/>
  <c r="G121" i="18"/>
  <c r="G120" i="18"/>
  <c r="G119" i="18"/>
  <c r="G98" i="18"/>
  <c r="G97" i="18"/>
  <c r="G96" i="18"/>
  <c r="G74" i="18"/>
  <c r="G73" i="18"/>
  <c r="G72" i="18"/>
  <c r="G59" i="18"/>
  <c r="G57" i="18"/>
  <c r="G48" i="18"/>
  <c r="G47" i="18"/>
  <c r="G46" i="18"/>
  <c r="G37" i="18"/>
  <c r="G24" i="18"/>
  <c r="G23" i="18"/>
  <c r="G22" i="18"/>
  <c r="G7" i="18"/>
  <c r="G28" i="25"/>
  <c r="G27" i="25"/>
  <c r="C5" i="25" l="1"/>
  <c r="G101" i="23"/>
  <c r="C11" i="23"/>
  <c r="C149" i="23"/>
  <c r="C137" i="23"/>
  <c r="G15" i="23"/>
  <c r="C90" i="23"/>
  <c r="G90" i="23" s="1"/>
  <c r="C71" i="23"/>
  <c r="G71" i="23" s="1"/>
  <c r="G124" i="23"/>
  <c r="G122" i="23"/>
  <c r="G67" i="23"/>
  <c r="G65" i="23"/>
  <c r="G178" i="23"/>
  <c r="C43" i="23"/>
  <c r="C159" i="18"/>
  <c r="C148" i="18"/>
  <c r="C138" i="18"/>
  <c r="G160" i="23" l="1"/>
  <c r="G165" i="18"/>
  <c r="G128" i="23"/>
  <c r="G153" i="23"/>
  <c r="G109" i="23"/>
  <c r="G171" i="18"/>
  <c r="G136" i="23"/>
  <c r="G75" i="23"/>
  <c r="G96" i="23"/>
  <c r="G103" i="23"/>
  <c r="G180" i="23"/>
  <c r="G83" i="23"/>
  <c r="G17" i="23"/>
  <c r="G47" i="23"/>
  <c r="G55" i="23"/>
  <c r="G26" i="23"/>
  <c r="G147" i="18"/>
  <c r="G140" i="18"/>
  <c r="C126" i="18" l="1"/>
  <c r="C114" i="18"/>
  <c r="G114" i="18" s="1"/>
  <c r="C90" i="18"/>
  <c r="C84" i="18"/>
  <c r="C100" i="18"/>
  <c r="C63" i="18"/>
  <c r="G43" i="18"/>
  <c r="C41" i="18"/>
  <c r="G116" i="18" l="1"/>
  <c r="G67" i="18"/>
  <c r="G75" i="18"/>
  <c r="G92" i="18"/>
  <c r="G122" i="18"/>
  <c r="G109" i="18"/>
  <c r="G99" i="18"/>
  <c r="G49" i="18"/>
  <c r="G17" i="18"/>
  <c r="G25" i="18"/>
  <c r="G19" i="25"/>
  <c r="G29" i="25"/>
  <c r="G174" i="23" l="1"/>
  <c r="G172" i="23"/>
  <c r="G166" i="23"/>
  <c r="G151" i="23"/>
  <c r="G149" i="23"/>
  <c r="G147" i="23"/>
  <c r="G143" i="23"/>
  <c r="G126" i="23"/>
  <c r="G45" i="23"/>
  <c r="G43" i="23"/>
  <c r="G41" i="23"/>
  <c r="G35" i="23"/>
  <c r="G63" i="23"/>
  <c r="G69" i="23"/>
  <c r="G176" i="23"/>
  <c r="G170" i="23"/>
  <c r="G168" i="23"/>
  <c r="G94" i="23"/>
  <c r="G92" i="23"/>
  <c r="G120" i="23"/>
  <c r="G118" i="23"/>
  <c r="G116" i="23"/>
  <c r="G114" i="23"/>
  <c r="G13" i="23"/>
  <c r="G11" i="23"/>
  <c r="G9" i="23"/>
  <c r="G161" i="18"/>
  <c r="G35" i="18"/>
  <c r="G159" i="18"/>
  <c r="G134" i="18"/>
  <c r="G136" i="18"/>
  <c r="G65" i="18"/>
  <c r="G138" i="18"/>
  <c r="G126" i="18"/>
  <c r="G107" i="18"/>
  <c r="G105" i="18"/>
  <c r="G86" i="18"/>
  <c r="G90" i="18"/>
  <c r="G88" i="18"/>
  <c r="G84" i="18"/>
  <c r="G63" i="18"/>
  <c r="G61" i="18"/>
  <c r="G55" i="18"/>
  <c r="G41" i="18"/>
  <c r="G15" i="18"/>
  <c r="G13" i="18"/>
  <c r="G9" i="18"/>
  <c r="G5" i="18"/>
  <c r="G5" i="25"/>
  <c r="G24" i="25"/>
  <c r="G17" i="25"/>
  <c r="G15" i="25"/>
  <c r="G7" i="25"/>
  <c r="G26" i="25"/>
  <c r="G13" i="25"/>
  <c r="G11" i="25"/>
  <c r="G9" i="25"/>
  <c r="G33" i="25" l="1"/>
  <c r="G112" i="23"/>
  <c r="G124" i="18"/>
  <c r="G141" i="23"/>
  <c r="G88" i="23"/>
  <c r="G185" i="23"/>
  <c r="G164" i="23"/>
  <c r="G32" i="23"/>
  <c r="G60" i="23"/>
  <c r="G153" i="18"/>
  <c r="G176" i="18"/>
  <c r="G103" i="18"/>
  <c r="G81" i="18"/>
  <c r="G39" i="18"/>
  <c r="G52" i="18" s="1"/>
  <c r="G188" i="23" l="1"/>
  <c r="G11" i="18"/>
  <c r="G32" i="18" s="1"/>
  <c r="G178" i="18" l="1"/>
</calcChain>
</file>

<file path=xl/sharedStrings.xml><?xml version="1.0" encoding="utf-8"?>
<sst xmlns="http://schemas.openxmlformats.org/spreadsheetml/2006/main" count="1354" uniqueCount="445">
  <si>
    <t>No.</t>
  </si>
  <si>
    <t>Description</t>
  </si>
  <si>
    <t>Qty.</t>
  </si>
  <si>
    <t>Rate</t>
  </si>
  <si>
    <t>Per</t>
  </si>
  <si>
    <t>Amount</t>
  </si>
  <si>
    <t>A]</t>
  </si>
  <si>
    <t>B]</t>
  </si>
  <si>
    <t>C]</t>
  </si>
  <si>
    <t>Rft</t>
  </si>
  <si>
    <t>No</t>
  </si>
  <si>
    <t>RECEPTION &amp; WAITING AREA</t>
  </si>
  <si>
    <t>WALL PANELLING</t>
  </si>
  <si>
    <t>CONFERENCE TABLE</t>
  </si>
  <si>
    <t>Sqft.</t>
  </si>
  <si>
    <t xml:space="preserve">RECEPTION TABLE </t>
  </si>
  <si>
    <t>Total Amount</t>
  </si>
  <si>
    <t>F]</t>
  </si>
  <si>
    <t>TV UNIT</t>
  </si>
  <si>
    <t>GROUND FLOOR</t>
  </si>
  <si>
    <t>D]</t>
  </si>
  <si>
    <t>E]</t>
  </si>
  <si>
    <t>G]</t>
  </si>
  <si>
    <t>FIRST FLOOR</t>
  </si>
  <si>
    <t xml:space="preserve">GROUND FLOOR TOTAL </t>
  </si>
  <si>
    <t>FIRST FLOOR TOTAL</t>
  </si>
  <si>
    <t>GROUND FLOOR TOTAL Rs.-</t>
  </si>
  <si>
    <t>RECEPTION &amp; WAITING AREA TOTAL Rs.-</t>
  </si>
  <si>
    <t>EXECUTIVE TABLE</t>
  </si>
  <si>
    <t>BASEMENT FLOOR</t>
  </si>
  <si>
    <t>MODULAR FALSE CEILING</t>
  </si>
  <si>
    <t>Grid False Ceiling : Providing and errecting  2'0" X 2' 0" Suspended Grid Pre PC channel, fitted with trigular edge mineral wool of make Armstrong false ceiling tile.</t>
  </si>
  <si>
    <t>GYPSUM FALSE CEILING</t>
  </si>
  <si>
    <t>Providing and fixing Gypsum False Ceiling as per India Gypsum Specifications made of  standard G.I. Sections and 12mm thick gyp board sheets inclusive of all hangers, edge members and other clips complete, with sheets fixed with proper Philip screws by power drills and joints duly finished ensuring level in line and plumb to take final paint. All inclusive of making sloped profiles as detailed, drops and cut-outs for light fixtures, AC grilles etc.</t>
  </si>
  <si>
    <t>STAGE</t>
  </si>
  <si>
    <t>Providing and fixing Panelling for columns &amp; wall as per the approved design &amp; pattern using 12mm MR ply on the required sal wood reepar for the frame work with allignment fitted with  with 1.00mm laminate of the approved shade &amp; design using Fevicl SH Adhesive with complete joinary &amp; finishing.</t>
  </si>
  <si>
    <t xml:space="preserve">PODIUM </t>
  </si>
  <si>
    <t>ACCOUSTICAL WALL PANELLING</t>
  </si>
  <si>
    <t>CHAIRS AND SOFA</t>
  </si>
  <si>
    <t xml:space="preserve">Providing &amp; supply of  high quality Rev. &amp; Tilt. executive chair with Powder coated MS Structure with 12mm bend ply,  moulded rubber foam for seat and back, upholstred with high quality fabric, with ABS back.  The chair is mounted on five prong Powder coated aluminium cast base with Rev &amp; Til mechanism, fitted with gas lift and Rev caster wheels . The chair is fitted with PU arm rest.                                                                                                                                                                                                                                                                       ( Basic rate of the fabric Rs. 400 / mtr ) </t>
  </si>
  <si>
    <t xml:space="preserve">Medium Back Rev &amp; Til Chair with PU arm rest </t>
  </si>
  <si>
    <t>High Back Chair Rev &amp; Til Chair with PU arm rest</t>
  </si>
  <si>
    <t xml:space="preserve"> Visitors Chairs With PU arm rest</t>
  </si>
  <si>
    <r>
      <rPr>
        <b/>
        <sz val="11"/>
        <color theme="1"/>
        <rFont val="Arial"/>
        <family val="2"/>
      </rPr>
      <t>Training Centre Chair</t>
    </r>
    <r>
      <rPr>
        <sz val="11"/>
        <color theme="1"/>
        <rFont val="Arial"/>
        <family val="2"/>
      </rPr>
      <t xml:space="preserve"> </t>
    </r>
    <r>
      <rPr>
        <b/>
        <sz val="11"/>
        <color theme="1"/>
        <rFont val="Arial"/>
        <family val="2"/>
      </rPr>
      <t xml:space="preserve">with writing Pad, File Shelf :          </t>
    </r>
    <r>
      <rPr>
        <sz val="11"/>
        <color theme="1"/>
        <rFont val="Arial"/>
        <family val="2"/>
      </rPr>
      <t xml:space="preserve">                                                                                                                                                                                                                                                                                               </t>
    </r>
  </si>
  <si>
    <r>
      <t xml:space="preserve">Green Room - 2 Seater and 1 seater  Sofa with full arm rest :                                                                                                                                                                                                                                                                                     </t>
    </r>
    <r>
      <rPr>
        <sz val="11"/>
        <color theme="1"/>
        <rFont val="Arial"/>
        <family val="2"/>
      </rPr>
      <t>Providing &amp; Supply of Reception Sofa made out of silver wood and commercial ply for the base structure, spiral spring, fabric tape for seat and back mounted with 4" and 3" moulded foam to the shape of 40 density, upholstred with feather touch rexin / fabric as the approval. The sofa mounted on 3" X 3" Teak wood legs with polish and fitted with nylon bushes.                                                                                                                                                                                                                                                                                                                                                                                     ( The Basic rate of fabric / feather touch rexin - Rs. 500 / mtr )</t>
    </r>
  </si>
  <si>
    <r>
      <rPr>
        <b/>
        <sz val="11"/>
        <color theme="1"/>
        <rFont val="Arial"/>
        <family val="2"/>
      </rPr>
      <t>Side Table &amp; Center Table</t>
    </r>
    <r>
      <rPr>
        <sz val="11"/>
        <color theme="1"/>
        <rFont val="Arial"/>
        <family val="2"/>
      </rPr>
      <t xml:space="preserve"> : Providing &amp; supplying Sise &amp; Center Table of the given size using 30mm  MR Ply with 1.00mm laminate for all the surfaces and edge lipping. Mounted with SS Legs, 12mm Toughned Tinted glass top with vacum bush etc complete.                                                                                                                                                                                                                                                       Size :  1'6" X 1'6" X 1'6" </t>
    </r>
  </si>
  <si>
    <t>FILE COMPACTOR</t>
  </si>
  <si>
    <t>LS</t>
  </si>
  <si>
    <t>PAINTING WORK</t>
  </si>
  <si>
    <r>
      <rPr>
        <b/>
        <sz val="11"/>
        <color theme="1"/>
        <rFont val="Arial"/>
        <family val="2"/>
      </rPr>
      <t>Interior Painting :</t>
    </r>
    <r>
      <rPr>
        <sz val="11"/>
        <color theme="1"/>
        <rFont val="Arial"/>
        <family val="2"/>
      </rPr>
      <t xml:space="preserve">                                                                                                                                                                                                                                                                                                                                     The Painting scope under the building contractor, the Interior Contractor who gets the job as to co - ordinate with the building contractor</t>
    </r>
  </si>
  <si>
    <t>BASEMRNT FLOOR TOTAL Rs.-</t>
  </si>
  <si>
    <t>Set</t>
  </si>
  <si>
    <t xml:space="preserve">Flush Door With Vascal Frame </t>
  </si>
  <si>
    <r>
      <rPr>
        <sz val="11"/>
        <color theme="1"/>
        <rFont val="Arial"/>
        <family val="2"/>
      </rPr>
      <t xml:space="preserve">Fabricating &amp; Fixing of  </t>
    </r>
    <r>
      <rPr>
        <b/>
        <sz val="11"/>
        <color theme="1"/>
        <rFont val="Arial"/>
        <family val="2"/>
      </rPr>
      <t>Waterproof</t>
    </r>
    <r>
      <rPr>
        <sz val="11"/>
        <color theme="1"/>
        <rFont val="Arial"/>
        <family val="2"/>
      </rPr>
      <t xml:space="preserve"> </t>
    </r>
    <r>
      <rPr>
        <b/>
        <sz val="11"/>
        <color theme="1"/>
        <rFont val="Arial"/>
        <family val="2"/>
      </rPr>
      <t>Flush Door</t>
    </r>
    <r>
      <rPr>
        <sz val="11"/>
        <color theme="1"/>
        <rFont val="Arial"/>
        <family val="2"/>
      </rPr>
      <t xml:space="preserve"> 30mm thick to shape and size as per the drawings. The Door is mounted on the Fabricated Vascal frame of given size using 3 1/2" X 2 1/2" seasoned sal wood for the vascal frame work, 12mm X 32mm step cutting  for shutter  to be provided to fix the fabricated shutter, the fabricated vascal to be fitted to the partition / wall as required  The shutters shall then be finished on both sides with approved shade of 1.00mm thick laminate with grooves to pattern with 1/2" Teak wood lipping on all four side of the shutter edge. This also includes providing and fixing in position necessary Stainless Steel brush finished hardware like Tower bolt, 5" hinges - 4 Nos,edge protector ,SS Handles , Cylindrical locks, Door Closer,Door Stopper, Back Nylon Bush etc. The required Glass view panel to be cut and fitted with </t>
    </r>
    <r>
      <rPr>
        <b/>
        <sz val="11"/>
        <color theme="1"/>
        <rFont val="Arial"/>
        <family val="2"/>
      </rPr>
      <t>6mm Toughned Clear Glas</t>
    </r>
    <r>
      <rPr>
        <sz val="11"/>
        <color theme="1"/>
        <rFont val="Arial"/>
        <family val="2"/>
      </rPr>
      <t xml:space="preserve">s with required Teak Wood Beeding. </t>
    </r>
  </si>
  <si>
    <t>TRAINING HALL,SERVER ROOM</t>
  </si>
  <si>
    <t>GLASS PARTITION WITH DOOR</t>
  </si>
  <si>
    <r>
      <rPr>
        <b/>
        <sz val="11"/>
        <color theme="1"/>
        <rFont val="Arial"/>
        <family val="2"/>
      </rPr>
      <t xml:space="preserve">12mm Toughned Glass Fixed  Partition: </t>
    </r>
    <r>
      <rPr>
        <sz val="11"/>
        <color theme="1"/>
        <rFont val="Arial"/>
        <family val="2"/>
      </rPr>
      <t xml:space="preserve">                                                                                                                                                                                                                                                                                                          Providing , Fabricating &amp; Fixing 12mm Toughned Glass Fixed Panel as per the Layout Plan &amp; Design using Dorma/ Ozone Patche fittings with required cutouts in the glass, hardwares, etc. all the end joinary touching ceiling, floor and side wall / panelling are to be filled with clear sealant to a neat thickness line. The finishing &amp; workmanship to be a high profile completion.                                                   </t>
    </r>
    <r>
      <rPr>
        <b/>
        <sz val="11"/>
        <color theme="1"/>
        <rFont val="Arial"/>
        <family val="2"/>
      </rPr>
      <t>12mm Toughned Glass Door :</t>
    </r>
    <r>
      <rPr>
        <sz val="11"/>
        <color theme="1"/>
        <rFont val="Arial"/>
        <family val="2"/>
      </rPr>
      <t xml:space="preserve">                                                                                                                                                                                                                                                                                                                                   Providing , Fabricating &amp; Fixing 12mm Toughned Glass swing Door with Dorma / Ozone Hydraulic floor spring, Top Pivot, corner floor lock, 600mm ' H '  SS Handles with required cutouts / holes etc. The Fabrication and door setting required with high end smooth swing setting with uniform gap between the fixed glass and the Door Glass and also the Middle, Top &amp; Bottom gap. colourless sealant were ever required for the floor spring etc to be finished neatley                                    </t>
    </r>
  </si>
  <si>
    <r>
      <rPr>
        <b/>
        <sz val="11"/>
        <color theme="1"/>
        <rFont val="Arial"/>
        <family val="2"/>
      </rPr>
      <t xml:space="preserve">3 - Seater Tandum Seating :                                                                                                                                                                                                                                                                                                                                     </t>
    </r>
    <r>
      <rPr>
        <sz val="11"/>
        <color theme="1"/>
        <rFont val="Arial"/>
        <family val="2"/>
      </rPr>
      <t xml:space="preserve">Providing &amp; Supply of 3 seater Tandum seating with imported alloy cast iron base structure with perforated </t>
    </r>
    <r>
      <rPr>
        <b/>
        <sz val="11"/>
        <color theme="1"/>
        <rFont val="Arial"/>
        <family val="2"/>
      </rPr>
      <t xml:space="preserve"> </t>
    </r>
    <r>
      <rPr>
        <sz val="11"/>
        <color theme="1"/>
        <rFont val="Arial"/>
        <family val="2"/>
      </rPr>
      <t xml:space="preserve">seat and back, fitted with 12mm bend ply with 2" moulded rubber foam seat and back, upholstred with feather touch rexin. The fixing of seat and back should be ' T ' Nut fixing. The base legs fitted with leveller bush. ( The base structure without upholstry weight 32kgs / set ) </t>
    </r>
  </si>
  <si>
    <t>SIDE &amp; BACK RUNNER</t>
  </si>
  <si>
    <t>DISCUSSION ROOM</t>
  </si>
  <si>
    <t>DISCUSSION TABLE</t>
  </si>
  <si>
    <t>BACK RUNNER</t>
  </si>
  <si>
    <t>DISCUSSION ROOM TOTAL Rs.-</t>
  </si>
  <si>
    <t>DIVISION OFFICER CABIN</t>
  </si>
  <si>
    <r>
      <t xml:space="preserve">2 Seater Sofa with full arm rest :                                                                                                                                                                                                                                                                                     </t>
    </r>
    <r>
      <rPr>
        <sz val="11"/>
        <color theme="1"/>
        <rFont val="Arial"/>
        <family val="2"/>
      </rPr>
      <t>Providing &amp; Supply of Reception Sofa made out of silver wood and commercial ply for the base structure, spiral spring, fabric tape for seat and back mounted with 4" and 3" moulded foam to the shape of 40 density, upholstred with feather touch rexin / fabric as the approval. The sofa mounted on 3" X 3" Teak wood legs with polish and fitted with nylon bushes.                                                                                                                                                                                                                                                                                                                                                                                     ( The Basic rate of fabric / feather touch rexin - Rs. 500 / mtr )</t>
    </r>
  </si>
  <si>
    <r>
      <t xml:space="preserve">PINUP BOARD:-                                                                                                                                                                                                                                                                                                                                           </t>
    </r>
    <r>
      <rPr>
        <sz val="11"/>
        <color theme="1"/>
        <rFont val="Arial"/>
        <family val="2"/>
      </rPr>
      <t xml:space="preserve">Providing &amp; Fixing of soft Pinup Board with fabric cover without air bubbles, alround frame with powder coated aluminium profile, back support with ply / GI sheet. The board mounted with wall fixing bracket. </t>
    </r>
  </si>
  <si>
    <r>
      <t xml:space="preserve">WRITING BOARD :-                </t>
    </r>
    <r>
      <rPr>
        <sz val="11"/>
        <color theme="1"/>
        <rFont val="Arial"/>
        <family val="2"/>
      </rPr>
      <t xml:space="preserve">                                                                                                                                                                                                                                                                                                                                        Providing, Supply &amp; Fixing of ceramic steel writing board mountd with ply backing, alround framing with Powder coated aluminium profile. The back mounted with GI Sheet. The board mounted with wall fixing bracket. </t>
    </r>
  </si>
  <si>
    <r>
      <t xml:space="preserve">FROST FILM :-                                                                                                                                                                                                                                                                                                                                                              </t>
    </r>
    <r>
      <rPr>
        <sz val="11"/>
        <color theme="1"/>
        <rFont val="Arial"/>
        <family val="2"/>
      </rPr>
      <t xml:space="preserve">Providing &amp; Fixing of Glass Frost Film either pre printed or computer cut film as required on the entrance, cabin, Partiton Glasses &amp; Door View Glass without any air bubbles. </t>
    </r>
  </si>
  <si>
    <r>
      <t xml:space="preserve">WINDOW ROLLER BLINDS : </t>
    </r>
    <r>
      <rPr>
        <sz val="11"/>
        <color theme="1"/>
        <rFont val="Arial"/>
        <family val="2"/>
      </rPr>
      <t xml:space="preserve">                                                                                                                                                                                                                                                                                                                                    Providing, Supply &amp; Fixing of Roller Blinds with raise &amp; fall mechanism using approved shade &amp; Design of roller blinds fabric of semi translucent.   </t>
    </r>
  </si>
  <si>
    <r>
      <t xml:space="preserve">ENTRANCE FOOT MATT :-                                                                                                                                                                                                                                                                                                                                         </t>
    </r>
    <r>
      <rPr>
        <sz val="11"/>
        <color theme="1"/>
        <rFont val="Arial"/>
        <family val="2"/>
      </rPr>
      <t>Providing, Supply &amp; Laying of Vinyl Foot Matt at the glass door entrance .</t>
    </r>
  </si>
  <si>
    <r>
      <t xml:space="preserve">BATH MATT :-                                                                                                                                                                                                                                                                                                                                    </t>
    </r>
    <r>
      <rPr>
        <sz val="11"/>
        <color theme="1"/>
        <rFont val="Arial"/>
        <family val="2"/>
      </rPr>
      <t>Providing, Supply &amp; Laying of cotton foot matt for the Toilet Entrance Doors.</t>
    </r>
  </si>
  <si>
    <r>
      <rPr>
        <b/>
        <sz val="11"/>
        <rFont val="Arial"/>
        <family val="2"/>
      </rPr>
      <t xml:space="preserve">FRAMES &amp; PLANTERS:-                         </t>
    </r>
    <r>
      <rPr>
        <sz val="11"/>
        <rFont val="Arial"/>
        <family val="2"/>
      </rPr>
      <t>Providing &amp; supplying Picture Frames &amp; Decorative plants as per Architects approval on site</t>
    </r>
    <r>
      <rPr>
        <sz val="12"/>
        <rFont val="Arial"/>
        <family val="2"/>
      </rPr>
      <t xml:space="preserve">. </t>
    </r>
  </si>
  <si>
    <t>DIVISION OFFICER CABIN TOTAL Rs.-</t>
  </si>
  <si>
    <t>LEGAL OFFICER CABIN</t>
  </si>
  <si>
    <t>LEGAL OFFICER CABIN TOTAL Rs.-</t>
  </si>
  <si>
    <t>WORKSTATIONS</t>
  </si>
  <si>
    <t>MODULAR WORKSTATIONS</t>
  </si>
  <si>
    <r>
      <rPr>
        <sz val="11"/>
        <color theme="1"/>
        <rFont val="Arial"/>
        <family val="2"/>
      </rPr>
      <t xml:space="preserve">Providing, supply &amp; fixing of 75mm modular workstation partiton with Powder Coated CR Metal frame work with Bottom </t>
    </r>
    <r>
      <rPr>
        <b/>
        <sz val="11"/>
        <color theme="1"/>
        <rFont val="Arial"/>
        <family val="2"/>
      </rPr>
      <t>8mm exterior MDF</t>
    </r>
    <r>
      <rPr>
        <sz val="11"/>
        <color theme="1"/>
        <rFont val="Arial"/>
        <family val="2"/>
      </rPr>
      <t xml:space="preserve"> with 1.00mm laminateon both sides. 1 No 12 mm soft board with fabric finish of the approved colour &amp; shade, 1 No Writing board panel above the table top on the inner surface and fabric finish tiles on the outer surfaces. workstation Shall have 2 nos Powder Coated CR Sheet raceways for power and networking.The Work Station Top and vertical Gable end using </t>
    </r>
    <r>
      <rPr>
        <b/>
        <sz val="11"/>
        <color theme="1"/>
        <rFont val="Arial"/>
        <family val="2"/>
      </rPr>
      <t>25mm HDHMR MDF / MR Ply</t>
    </r>
    <r>
      <rPr>
        <sz val="11"/>
        <color theme="1"/>
        <rFont val="Arial"/>
        <family val="2"/>
      </rPr>
      <t xml:space="preserve"> to be used. All the exposed edges of the table top and Gable end to be lipped with 2.00mm PVC Edge banding. The workstation include CT terminal cap. The Work Station partition top and vertical exposed edges are fitted with Powder Coated aluminium profile trim to suit the partition.  </t>
    </r>
  </si>
  <si>
    <t>Additional Modular Partition Only</t>
  </si>
  <si>
    <r>
      <t xml:space="preserve">Fixed 3 Drawer Pedestral :                                                                                                                                                                                                                                                                                                                </t>
    </r>
    <r>
      <rPr>
        <sz val="11"/>
        <color theme="1"/>
        <rFont val="Arial"/>
        <family val="2"/>
      </rPr>
      <t>Fabricating, Supply &amp; Fixing 3 Drawer Pedestral for each workstation made out of</t>
    </r>
    <r>
      <rPr>
        <b/>
        <sz val="11"/>
        <color theme="1"/>
        <rFont val="Arial"/>
        <family val="2"/>
      </rPr>
      <t xml:space="preserve"> 18mm HDHMR MDF / MR Ply</t>
    </r>
    <r>
      <rPr>
        <sz val="11"/>
        <color theme="1"/>
        <rFont val="Arial"/>
        <family val="2"/>
      </rPr>
      <t xml:space="preserve"> for the cabinet, 1.00 mm laminate for the outer surface and balancing white laminate for the inner surface including drawer and drawer facia to be provided as aper approval. 16mm both side laminated drawer verticals, 8mm both side laminated exterior MDF / MR Ply for the drawer bottom, 2.00 mm PVC Edge band for all the exposed edges to be provided. Channel lock for the 3 Drawers combined, SS ' C ' handles for each drawewrs, Nylon leveller bush for the floor mounting to be provided complete. </t>
    </r>
  </si>
  <si>
    <t>LOW Ht. STORAGE</t>
  </si>
  <si>
    <t>WORKSTATION AREA TOTAL Rs.-</t>
  </si>
  <si>
    <t>CONFERENCE ROOM TOTAL Rs.-</t>
  </si>
  <si>
    <t>ANTI CHAMBER</t>
  </si>
  <si>
    <r>
      <t xml:space="preserve">3+2+1 Seater Sofa with full arm rest :                                                                                                                                                                                                                                                                                     </t>
    </r>
    <r>
      <rPr>
        <sz val="11"/>
        <color theme="1"/>
        <rFont val="Arial"/>
        <family val="2"/>
      </rPr>
      <t>Providing &amp; Supply of Reception Sofa made out of silver wood and commercial ply for the base structure, spiral spring, fabric tape for seat and back mounted with 4" and 3" moulded foam to the shape of 40 density, upholstred with feather touch rexin / fabric as the approval. The sofa mounted decorative metal legs fitted with nylon bushes.                                                                                                                                                                                                                                                                                                                                                                                     ( The Basic rate of fabric / feather touch rexin - Rs. 500 / mtr )</t>
    </r>
  </si>
  <si>
    <r>
      <t xml:space="preserve">2 Seater X 03 Sofa with full arm rest :                                                                                                                                                                                                                                                                                     </t>
    </r>
    <r>
      <rPr>
        <sz val="11"/>
        <color theme="1"/>
        <rFont val="Arial"/>
        <family val="2"/>
      </rPr>
      <t>Providing &amp; Supply of Reception Sofa made out of silver wood and commercial ply for the base structure, spiral spring, fabric tape for seat and back mounted with 4" and 3" moulded foam to the shape of 40 density, upholstred with feather touch rexin / fabric as the approval. The sofa mounted on 3" X 3" Teak wood legs with polish and fitted with nylon bushes.                                                                                                                                                                                                                                                                                                                                                                                     ( The Basic rate of fabric / feather touch rexin - Rs. 500 / mtr )</t>
    </r>
  </si>
  <si>
    <t>TASK FORCE OFFICER CABIN</t>
  </si>
  <si>
    <t>COURT OFFICER CABIN</t>
  </si>
  <si>
    <t>COURT HALL</t>
  </si>
  <si>
    <t>COURT HALL TOTAL Rs.-</t>
  </si>
  <si>
    <t>EXECUTIVE CABIN</t>
  </si>
  <si>
    <t>EXECUTIVE CABIN TOTAL Rs.-</t>
  </si>
  <si>
    <t>GUEST ROOMS</t>
  </si>
  <si>
    <t>SINGLE BED WITH HEAD BOARD</t>
  </si>
  <si>
    <t>BED SIDE TABLE</t>
  </si>
  <si>
    <t>WARDROBE</t>
  </si>
  <si>
    <t>GUEST ROOMS TOTAL Rs.-</t>
  </si>
  <si>
    <t xml:space="preserve">BASEMENT FLOOR TOTAL </t>
  </si>
  <si>
    <t>MAIN SUMMARY SHEET</t>
  </si>
  <si>
    <t>SL NO</t>
  </si>
  <si>
    <t>DESCRIPTION</t>
  </si>
  <si>
    <t>SUB TOTAL</t>
  </si>
  <si>
    <t>INTERIOR &amp; FURNISHING WORK</t>
  </si>
  <si>
    <t>Add : CSGT @ 9%</t>
  </si>
  <si>
    <t>SSGT @ 9%</t>
  </si>
  <si>
    <t>Ro ( + )</t>
  </si>
  <si>
    <t>TOTAL</t>
  </si>
  <si>
    <t>AIR - CONDITIONING WORK</t>
  </si>
  <si>
    <t>a</t>
  </si>
  <si>
    <t>Equipments Supply</t>
  </si>
  <si>
    <t>Add : CSGT @ 14%</t>
  </si>
  <si>
    <t>SSGT @ 14%</t>
  </si>
  <si>
    <t>b</t>
  </si>
  <si>
    <t>Equipments Installation + Ancillary Work</t>
  </si>
  <si>
    <t>ELECTRICAL WORK</t>
  </si>
  <si>
    <t>GRAND TOTAL</t>
  </si>
  <si>
    <r>
      <rPr>
        <sz val="11"/>
        <color theme="1"/>
        <rFont val="Arial"/>
        <family val="2"/>
      </rPr>
      <t xml:space="preserve">Fabricating &amp; Fixing of Accoustic wall panelling using 2" X 1" Sal wood frame work with 2'0" X 2'0" C/C fixed to wall end to end to plumb line using anchor screws, expansion PVC Plug etc. </t>
    </r>
    <r>
      <rPr>
        <b/>
        <sz val="11"/>
        <color theme="1"/>
        <rFont val="Arial"/>
        <family val="2"/>
      </rPr>
      <t>50mm X 24KG / M</t>
    </r>
    <r>
      <rPr>
        <b/>
        <vertAlign val="superscript"/>
        <sz val="11"/>
        <color theme="1"/>
        <rFont val="Arial"/>
        <family val="2"/>
      </rPr>
      <t xml:space="preserve">3 </t>
    </r>
    <r>
      <rPr>
        <sz val="11"/>
        <color theme="1"/>
        <rFont val="Arial"/>
        <family val="2"/>
      </rPr>
      <t xml:space="preserve">Density Glass Wool/Rock wool cladded to the wooden frame work without any gap alround. Black cora cloth to be fixed covering the entire glass wool panelling area with required hardwares.                                                  Fabricating &amp; Fixing of </t>
    </r>
    <r>
      <rPr>
        <b/>
        <sz val="11"/>
        <color theme="1"/>
        <rFont val="Arial"/>
        <family val="2"/>
      </rPr>
      <t>Laminated Panelling</t>
    </r>
    <r>
      <rPr>
        <sz val="11"/>
        <color theme="1"/>
        <rFont val="Arial"/>
        <family val="2"/>
      </rPr>
      <t xml:space="preserve"> above the Accoustic Glass wool insulation upto 3'0" from FFL using 12mm MR Ply from flooring to 4'0" height, cladded with 1.00mm laminate of the approved shade &amp; design using Fevicol SH Adhesive and Hardwares as required.                     Fabricating &amp; Fixing of </t>
    </r>
    <r>
      <rPr>
        <b/>
        <sz val="11"/>
        <color theme="1"/>
        <rFont val="Arial"/>
        <family val="2"/>
      </rPr>
      <t>Accoustic Board Panelling</t>
    </r>
    <r>
      <rPr>
        <sz val="11"/>
        <color theme="1"/>
        <rFont val="Arial"/>
        <family val="2"/>
      </rPr>
      <t xml:space="preserve"> above the laminated panel upto false ceiling height on the glass wool insulated panel using 2'0" X 2'0"  or  4'0" X 2'0" Polyster Board of thickness 12mm with required hardwares to the drawing &amp; pattern.</t>
    </r>
  </si>
  <si>
    <t>Providing and fixing Panelling for columns &amp; wall as per the approved design &amp; pattern using 12mm MR ply on the required sal wood reepar for the frame work with allignment fitted with  with 1.00mm laminate of the approved shade &amp; design using Fevicl SH Adhesive with complete joinary &amp; some part cover with Texture Paint / Wallpaper ect.complete finish.</t>
  </si>
  <si>
    <t>c</t>
  </si>
  <si>
    <t>d</t>
  </si>
  <si>
    <t>e</t>
  </si>
  <si>
    <t>f</t>
  </si>
  <si>
    <t>g</t>
  </si>
  <si>
    <t>Sq.Ft.</t>
  </si>
  <si>
    <r>
      <t xml:space="preserve">Discussion / Meetig Room Table :                                                                                                                                                                                                                                                                                                             </t>
    </r>
    <r>
      <rPr>
        <sz val="11"/>
        <color theme="1"/>
        <rFont val="Arial"/>
        <family val="2"/>
      </rPr>
      <t xml:space="preserve">Providing &amp; supply of Discussion table made out of </t>
    </r>
    <r>
      <rPr>
        <b/>
        <sz val="11"/>
        <color theme="1"/>
        <rFont val="Arial"/>
        <family val="2"/>
      </rPr>
      <t>18mm MR Ply</t>
    </r>
    <r>
      <rPr>
        <sz val="11"/>
        <color theme="1"/>
        <rFont val="Arial"/>
        <family val="2"/>
      </rPr>
      <t xml:space="preserve">, 1.00 mm SF laminate for the top &amp; the base construction. The Table top reinforced with additional 18mm ply alround. 2.00mm PVC Edge banding of 40mm width provided with complete joinary &amp; finishing. Ebco / Hettich furnitures fittings. The Table includes CT cap etc complete.                                                                                                                                                                                                                                         </t>
    </r>
    <r>
      <rPr>
        <b/>
        <sz val="11"/>
        <color theme="1"/>
        <rFont val="Arial"/>
        <family val="2"/>
      </rPr>
      <t>Size : 4'0" Dia</t>
    </r>
  </si>
  <si>
    <r>
      <rPr>
        <sz val="11"/>
        <color theme="1"/>
        <rFont val="Arial"/>
        <family val="2"/>
      </rPr>
      <t xml:space="preserve">Fab &amp; fix 4'0" HT storage as per the plan using </t>
    </r>
    <r>
      <rPr>
        <b/>
        <sz val="11"/>
        <color theme="1"/>
        <rFont val="Arial"/>
        <family val="2"/>
      </rPr>
      <t>18mm MR Ply,12mm &amp; 6mm ply</t>
    </r>
    <r>
      <rPr>
        <sz val="11"/>
        <color theme="1"/>
        <rFont val="Arial"/>
        <family val="2"/>
      </rPr>
      <t xml:space="preserve">, 1.00 laminate, auto hinged openable shutters with lock &amp; fittings all the inner surfaces with 0.8mm laminate, exposed edges with 2mm PVC Beeding. The cabinet includes 2 mid shelf mounted on SS Bracket                                                                                                                                                                                                                </t>
    </r>
  </si>
  <si>
    <r>
      <t xml:space="preserve">Providing &amp; fixing Conference Table made in 18mm MR Ply,12mm &amp; 6mm ply, with laminate,Veneer finish &amp; Glass Top with all necessary fitting and fixtures etc. complete as per drawing.                                                     </t>
    </r>
    <r>
      <rPr>
        <b/>
        <sz val="11"/>
        <color theme="1"/>
        <rFont val="Arial"/>
        <family val="2"/>
      </rPr>
      <t>Size :- 43'6"X2'0"X2'6"</t>
    </r>
  </si>
  <si>
    <t xml:space="preserve">Medium Back Rev &amp; Tilt Chair with PU arm rest </t>
  </si>
  <si>
    <t>Cluster of 10 Modular Workstation                                                                                                                                                                                                                                                                                                                                 Size 4'3" X 5'0" X 4'0" :</t>
  </si>
  <si>
    <r>
      <t xml:space="preserve">Providing &amp; fixing Executive Table made in 18mm MR Ply,12mm &amp; 6mm ply with 1mm laminate,Veneer finish &amp; Glass Top having drawers &amp; cupboards with all necessary fitting and fixtures etc. complete as per drawing.                                          </t>
    </r>
    <r>
      <rPr>
        <b/>
        <sz val="11"/>
        <color theme="1"/>
        <rFont val="Arial"/>
        <family val="2"/>
      </rPr>
      <t>Size :- 7'0"X3'0"X2'6"</t>
    </r>
  </si>
  <si>
    <r>
      <t xml:space="preserve">Providing &amp; fixing Executive table,made in 18mm MR Ply,12mm &amp; 6mm ply, Glass with 1mm Veneer finish Laminate having drawers &amp; cupboards with all necessary fitting and fixtures etc.                                                   </t>
    </r>
    <r>
      <rPr>
        <b/>
        <sz val="12"/>
        <color theme="1"/>
        <rFont val="Arial"/>
        <family val="2"/>
      </rPr>
      <t>Size: 7'0"x3'0"x2'6"</t>
    </r>
  </si>
  <si>
    <t>STAFF TABLE</t>
  </si>
  <si>
    <t>ADVOCATE TABLE</t>
  </si>
  <si>
    <r>
      <t xml:space="preserve">Providing &amp; fixing Staff table,made in 18mm MR Ply,12mm &amp; 6mm ply, Glass with 1mm Veneer finish Laminate for outer side and 0.8 mm for inner side having drawers &amp; cupboards with all necessary fitting and fixtures etc.                                                                  </t>
    </r>
    <r>
      <rPr>
        <b/>
        <sz val="12"/>
        <color theme="1"/>
        <rFont val="Arial"/>
        <family val="2"/>
      </rPr>
      <t>Size: 5'0"x2'6"x2'6"x2 nos</t>
    </r>
  </si>
  <si>
    <r>
      <t xml:space="preserve">Providing &amp; fixing Executive table,made in 18mm MR Ply,12mm &amp; 6mm ply, Glass with 1mm Veneer finish Laminate for outer side and 0.8 mm for inner side having drawers &amp; cupboards with all necessary fitting and fixtures etc.                                                   </t>
    </r>
    <r>
      <rPr>
        <b/>
        <sz val="12"/>
        <color theme="1"/>
        <rFont val="Arial"/>
        <family val="2"/>
      </rPr>
      <t>Size: 7'0"x3'0"x2'6"</t>
    </r>
  </si>
  <si>
    <t>TASK FORCE OFFICER CABIN TOTAL Rs.-</t>
  </si>
  <si>
    <t>COURT OFFICER CABIN TOTAL Rs.-</t>
  </si>
  <si>
    <t>FULL Ht. STORAGE</t>
  </si>
  <si>
    <r>
      <rPr>
        <sz val="11"/>
        <color theme="1"/>
        <rFont val="Arial"/>
        <family val="2"/>
      </rPr>
      <t xml:space="preserve">Fab &amp; fix 7'0" HT storage as per the plan using </t>
    </r>
    <r>
      <rPr>
        <b/>
        <sz val="11"/>
        <color theme="1"/>
        <rFont val="Arial"/>
        <family val="2"/>
      </rPr>
      <t>18mm MR Ply,12mm &amp; 6mm ply</t>
    </r>
    <r>
      <rPr>
        <sz val="11"/>
        <color theme="1"/>
        <rFont val="Arial"/>
        <family val="2"/>
      </rPr>
      <t xml:space="preserve">, 1.00 laminate, auto hinged openable shutters with lock &amp; fittings all the inner surfaces with 0.8mm laminate, exposed edges with 2mm PVC Beeding. The cabinet includes 2 mid shelf mounted on SS Bracket                                                                                                                                                                                                                </t>
    </r>
  </si>
  <si>
    <t>FULL Ht. STORAGE IN PASSAGE</t>
  </si>
  <si>
    <r>
      <t xml:space="preserve">Providing &amp; fixing President Working Table made in 19mm MR ply with laminate,Glass Top having drawers &amp; cupboards with all necessary fitting and fixtures etc. complete as per drawing.                                                     </t>
    </r>
    <r>
      <rPr>
        <b/>
        <sz val="11"/>
        <color theme="1"/>
        <rFont val="Arial"/>
        <family val="2"/>
      </rPr>
      <t>Size :- 6'0"X2'6"X2'6"</t>
    </r>
  </si>
  <si>
    <r>
      <t xml:space="preserve">Providing &amp; fixing President Working Table made in 19mm BWP ply with laminate,Veneer finish &amp; Glass Top having drawers &amp; cupboards with all necessary fitting and fixtures etc. complete as per drawing.                                          </t>
    </r>
    <r>
      <rPr>
        <b/>
        <sz val="11"/>
        <color theme="1"/>
        <rFont val="Arial"/>
        <family val="2"/>
      </rPr>
      <t>Size :- 5'0"X2'0"X2'6"</t>
    </r>
  </si>
  <si>
    <t>Fab, Providing &amp; supply of Single Cot made out of 18mm MR Ply,12mm &amp; 6mm ply,  and 1.00mm laminate with Double thickness for the frame work with required cross reinforcement support. The top fitted with 12mm ply with 0.8mm Laminate finish. Head rest mounted to the wall with 18mm ply double thickness, alround moulded beeding finish. The Bed is provided with 5" Coir / Foam Mattress.                                                                                                                                                                                                                                                                   Size 6'6" X 3'0" X 18"</t>
  </si>
  <si>
    <t>Providing &amp; fixing Bed side table made in 18mm MR Ply,12mm &amp; 6mm ply, with laminate finish having drawers with all necessary fitting and fixtures etc. complete as per drawing                         Size 2'0" X 1'6" X 1'3" x 4 nos</t>
  </si>
  <si>
    <t>Providing and fixing TV Unit as per the approved design &amp; pattern using 18mm MR Ply,12mm &amp; 6mm ply  with 1.00mm laminate of the approved shade &amp; design using Fevicol SH Adhesive with complete joinary &amp; some part cover with Texture Paint / Wallpaper ect.complete finish.                                                   Size 4'0" X 5'0" X 3 nos</t>
  </si>
  <si>
    <r>
      <t>Providing &amp; fix full ht Wardrobe as per the plan using 1</t>
    </r>
    <r>
      <rPr>
        <b/>
        <sz val="12"/>
        <color theme="1"/>
        <rFont val="Arial"/>
        <family val="2"/>
      </rPr>
      <t>8mm MR Ply,12mm &amp; 6mm ply</t>
    </r>
    <r>
      <rPr>
        <sz val="12"/>
        <color theme="1"/>
        <rFont val="Arial"/>
        <family val="2"/>
      </rPr>
      <t xml:space="preserve">, 1.00 laminate, auto hinged openable shutters with lock &amp; fittings all the inner surfaces with 0.8mm laminate, exposed edges with 2mm PVC Beeding. without Mirror. Exposed edges with 2mm PVC Beeding.                                              Size 7'0" X 2'0" X 2'0"x 3 nos                                                                                                                                                                                                                                                                               </t>
    </r>
  </si>
  <si>
    <t>FIRST FLOOR TOTAL Rs.-</t>
  </si>
  <si>
    <t>BOQ FOR THE PROPOSED TURNKEY INTERIOR WORK OF                                                                                                                                                                                                                                                 KSSFCL DIVISIONAL OFFICEBUILDING AT 1119/B,AUTONAGAR INDUSTRIAL AREA KANABARGI,BELAGAVI.</t>
  </si>
  <si>
    <t>Fabricating &amp; Fixing raised platform with MS fabricated frame work using 30mm X 30mm MS square tube for vertical raiser of 1'0" height, top platform with length and depth square tube with distance not more than 2'6" X 2'6" C/C both ways with complete joinary welding, trimming and buffing to a neat surface finish. The MS frame work painted with 2 coats of metal primer, and finished with grey enamel paint.                                                                                                                                                                                                                                      The entire top platform and the front vertical to be cladded with 19mm MR Ply using self tapping high tencil concield screws. The vertical front finished with 1.00mm laminate of the approved shade &amp; design, the top platform surface laid with 2mm synthetic ribbed carpet with SR Adhesive complete end to end. PC aluminium corner profile to be provided for the vertical and horizontal joints for the entire length.                                                                     Size: 20'0"x8'0"x1'0"</t>
  </si>
  <si>
    <t>Sq.Ft..</t>
  </si>
  <si>
    <t>Providing and Suppliying Podium as per the approved design &amp; pattern using 18mm,12mm MR ply with 1.00mm laminate of the approved shade &amp; design using Fevicl SH Adhesive with complete joinary &amp; finishing.</t>
  </si>
  <si>
    <t>Providing &amp; fixing side runner made in 18mm MR Ply,12mm &amp; 6mm ply, with laminate finish having drawers &amp; cupboards with all necessary fitting and fixtures etc. complete as per drawing                                                                         Size: 12'0"x1'3"x2'6"</t>
  </si>
  <si>
    <t>Providing &amp; fixing Reception table,cupboards made in 18mm MR Ply,12mm &amp; 6mm ply, Glass with 1mm Veneer finish Laminate having drawers &amp; cupboards with all necessary fitting and fixtures etc.                                                              Size: 8'0"x2'6"x4'0"</t>
  </si>
  <si>
    <t>Providing &amp; fixing side runner made in 18mm MR Ply,12mm &amp; 6mm ply, with laminate finish having drawers &amp; cupboards with all necessary fitting and fixtures etc. complete as per drawing                                                                        Size: 10'6"x1'3"x2'6"</t>
  </si>
  <si>
    <t>Providing &amp; fixing side runner made in 18mm MR Ply,12mm &amp; 6mm ply, with laminate finish having drawers &amp; cupboards with all necessary fitting and fixtures etc. complete as per drawing                                                                               Size :- 10'6"X1'3"X2'6"</t>
  </si>
  <si>
    <r>
      <t xml:space="preserve">Providing &amp; fixing President Working Table made in 18mm MR Ply,12mm &amp; 6mm ply with laminate,Glass Top having drawers &amp; cupboards with all necessary fitting and fixtures etc. complete as per drawing.                                                     </t>
    </r>
    <r>
      <rPr>
        <b/>
        <sz val="11"/>
        <color theme="1"/>
        <rFont val="Arial"/>
        <family val="2"/>
      </rPr>
      <t>Size :- 5'0"X2'0"X2'6"x 02 nos</t>
    </r>
  </si>
  <si>
    <t>Providing &amp; fixing side runner made in 18mm MR Ply,12mm &amp; 6mm ply, with laminate finish having drawers &amp; cupboards with all necessary fitting and fixtures etc. complete as per drawing                                                                             Size :- 8'0"X1'3"X2'6"x 02 nos</t>
  </si>
  <si>
    <t>Providing &amp; fixing side runner made in 18mm MR Ply,12mm &amp; 6mm ply, with laminate finish having drawers &amp; cupboards with all necessary fitting and fixtures etc. complete as per drawing                                                                              Size :- 18'6"X1'3"X2'6"</t>
  </si>
  <si>
    <t>Providing and fixing TV Unit as per the approved design &amp; pattern using 18mm MR Ply,12mm &amp; 6mm ply  with 1.00mm laminate of the approved shade &amp; design using Fevicol SH Adhesive with complete joinary &amp; some part cover with Texture Paint / Wallpaper ect.complete finish.                                                             Size :- 6'0"X7'0"</t>
  </si>
  <si>
    <t>Providing &amp; fixing Reception table,cupboards made in 18mm MR Ply,12mm &amp; 6mm ply, Glass with 1mm Veneer finish Laminate having drawers &amp; cupboards with all necessary fitting and fixtures etc.                                                                 Size :- 6'0"X2'6"X4'0"</t>
  </si>
  <si>
    <t>Providing &amp; fixing side runner made in 18mm MR Ply,12mm &amp; 6mm ply, with laminate finish having drawers &amp; cupboards with all necessary fitting and fixtures etc. complete as per drawing                                                                     Size :- 3'6"X1'3"X2'6"</t>
  </si>
  <si>
    <r>
      <rPr>
        <sz val="11"/>
        <color theme="1"/>
        <rFont val="Arial"/>
        <family val="2"/>
      </rPr>
      <t xml:space="preserve">Fab &amp; fix 7'0" HT storage as per the plan using </t>
    </r>
    <r>
      <rPr>
        <b/>
        <sz val="11"/>
        <color theme="1"/>
        <rFont val="Arial"/>
        <family val="2"/>
      </rPr>
      <t>18mm MR Ply,12mm &amp; 6mm ply</t>
    </r>
    <r>
      <rPr>
        <sz val="11"/>
        <color theme="1"/>
        <rFont val="Arial"/>
        <family val="2"/>
      </rPr>
      <t xml:space="preserve">, 1.00 laminate, auto hinged openable shutters with lock &amp; fittings all the inner surfaces with 0.8mm laminate, exposed edges with 2mm PVC Beeding. The cabinet includes 2 mid shelf mounted on SS Bracket                                                                      Size :- 19'0"X1'3"X7'0",16'0"x1'3"x7'0"                                                                                                                                                                                                       </t>
    </r>
  </si>
  <si>
    <t>Providing &amp; fixing side runner made in 18mm MR Ply,12mm &amp; 6mm ply, with laminate finish having drawers &amp; cupboards with all necessary fitting and fixtures etc. complete as per drawing                                                                           Size :- 10'0"X1'3"X2'6"</t>
  </si>
  <si>
    <t>Providing &amp; fixing side runner made in 18mm MR Ply,12mm &amp; 6mm ply, with laminate finish having drawers &amp; cupboards with all necessary fitting and fixtures etc. complete as per drawing                                                                            Size :- 10'6"X1'3"X2'6"</t>
  </si>
  <si>
    <t>Providing &amp; fixing side runner made in 19mm BWP ply with laminate finish having drawers &amp; cupboards with all necessary fitting and fixtures etc. complete as per drawing                                            Size :- 8'0"X1'3"X2'6"</t>
  </si>
  <si>
    <r>
      <rPr>
        <sz val="11"/>
        <color theme="1"/>
        <rFont val="Arial"/>
        <family val="2"/>
      </rPr>
      <t xml:space="preserve">Providing and Irrecting File Compactor (3 Bay mobile storage system),Single Faced Fixed unit - 1No, Double Faced Mobile unit - 2Nos, Single Faced Mobile unit - 1No, Rail Track etc complete. The compactor shall be moved by mechanical means using chain drive &amp; Hand Wheel to ensure smooth movement. The entire mechanical gear and sprockets shall be incorporated with in the front panel provide in the front of the unit with in an area of 1000mm X 20mm X 50mm, the box type cover made of 20SWG CRCA prime quality steel. The base frame will be fabricated in channel type from 3mm Thk MS sheet a guide rail will be of 25mm round MS bright bar. shelves will be of 1mm CRCA quality steel having 8 folded. The system will be provided with centralised locking arrangements. All the items will be duely powder coated of approved colour.                                                                                                                                                   </t>
    </r>
    <r>
      <rPr>
        <b/>
        <sz val="11"/>
        <color theme="1"/>
        <rFont val="Arial"/>
        <family val="2"/>
      </rPr>
      <t>Room Size : 11'2"X13'7"</t>
    </r>
  </si>
  <si>
    <r>
      <rPr>
        <sz val="11"/>
        <color theme="1"/>
        <rFont val="Arial"/>
        <family val="2"/>
      </rPr>
      <t xml:space="preserve">Providing and Irrecting File Compactor(3 Bay mobile storage system),Single Faced Fixed unit - 1No, Double Faced Mobile unit - 8Nos, Single Faced Mobile unit - 1No, Rail Track etc complete. The compactor shall be moved by mechanical means using chain drive &amp; Hand Wheel to ensure smooth movement. The entire mechanical gear and sprockets shall be incorporated with in the front panel provide in the front of the unit with in an area of 1000mm X 20mm X 50mm, the box type cover made of 20SWG CRCA prime quality steel. The base frame will be fabricated in channel type from 3mm Thk MS sheet a guide rail will be of 25mm round MS bright bar. shelves will be of 1mm CRCA quality steel having 8 folded. The system will be provided with centralised locking arrangements. All the items will be duely powder coated of approved colour.                                                                                                                                                   </t>
    </r>
    <r>
      <rPr>
        <b/>
        <sz val="11"/>
        <color theme="1"/>
        <rFont val="Arial"/>
        <family val="2"/>
      </rPr>
      <t>Room</t>
    </r>
    <r>
      <rPr>
        <sz val="11"/>
        <color theme="1"/>
        <rFont val="Arial"/>
        <family val="2"/>
      </rPr>
      <t xml:space="preserve"> </t>
    </r>
    <r>
      <rPr>
        <b/>
        <sz val="11"/>
        <color theme="1"/>
        <rFont val="Arial"/>
        <family val="2"/>
      </rPr>
      <t>Size : 31'6" X 13'0" X 8'0"</t>
    </r>
  </si>
  <si>
    <t>FURNISHING ITEMS</t>
  </si>
  <si>
    <t>PAINTING &amp; POLISHING WORK</t>
  </si>
  <si>
    <r>
      <rPr>
        <b/>
        <sz val="11"/>
        <rFont val="Arial"/>
        <family val="2"/>
      </rPr>
      <t>INTERIOR PAINTING</t>
    </r>
    <r>
      <rPr>
        <sz val="11"/>
        <rFont val="Arial"/>
        <family val="2"/>
      </rPr>
      <t xml:space="preserve">                                                    Providing &amp; applying two or finish coat of luster paint on wall with fine putty finish which includes two or three coats of primer also etc. finishing cleaning site etc. complete</t>
    </r>
  </si>
  <si>
    <r>
      <rPr>
        <b/>
        <sz val="11"/>
        <rFont val="Arial"/>
        <family val="2"/>
      </rPr>
      <t>MELAMINE POLISHING</t>
    </r>
    <r>
      <rPr>
        <sz val="11"/>
        <rFont val="Arial"/>
        <family val="2"/>
      </rPr>
      <t xml:space="preserve">                                                        Providing &amp; applying two of Melamine (Catalysed Clear Laquer) with desired shade by sanding ,Staining as per standrd surface preparation and Finishing cleaning site etc. complete</t>
    </r>
  </si>
  <si>
    <t>WOODEN FALSE CEILING</t>
  </si>
  <si>
    <t>Providing and fixing Wooden False ceiling using 18mm MR Ply,12mm &amp; 6mm ply finished with 1mm Decorative laminate. All inclusive of making sloped profiles as detailed, drops and cut-outs for light fixtures, AC grilles etc.as per design</t>
  </si>
  <si>
    <r>
      <t xml:space="preserve">3 Seater Sofa with full arm rest :                                                                                                                                                                                                                                                                                     </t>
    </r>
    <r>
      <rPr>
        <sz val="11"/>
        <color theme="1"/>
        <rFont val="Arial"/>
        <family val="2"/>
      </rPr>
      <t>Providing &amp; Supply of Reception Sofa made out of silver wood and commercial ply for the base structure, spiral spring, fabric tape for seat and back mounted with 4" and 3" moulded foam to the shape of 40 density, upholstred with feather touch rexin / fabric as the approval. The sofa mounted on 3" X 3" Teak wood legs with polish and fitted with nylon bushes.                                                                                                                                                                                                                                                                                                                                                                                     ( The Basic rate of fabric / feather touch rexin - Rs. 500 / mtr )</t>
    </r>
  </si>
  <si>
    <t>Cluster of 15 Modular Workstation                                                                                                                                                                                                                                                                                                                                 Size 4'3" X 5'0" X 4'0" :</t>
  </si>
  <si>
    <t>BOARD ROOM</t>
  </si>
  <si>
    <t>WOODEN FLOORING</t>
  </si>
  <si>
    <t>Providing and fixing Laminated Wooden Flooring of appoved make with necessory base preparation and accessories finishing and cleaning etc.complete</t>
  </si>
  <si>
    <r>
      <t xml:space="preserve">Providing &amp; fixing Advocate table,made in 18mm MR Ply,12mm &amp; 6mm ply, Glass with 1mm Veneer finish Laminate for outer side and 0.8 mm for inner side having dividers with all necessary fitting and fixtures etc.                                                                  </t>
    </r>
    <r>
      <rPr>
        <b/>
        <sz val="12"/>
        <color theme="1"/>
        <rFont val="Arial"/>
        <family val="2"/>
      </rPr>
      <t>Size: 12'0"x3'0"x2'6"</t>
    </r>
  </si>
  <si>
    <t>BOQ FOR THE ELECTRICAL,NETWORKING,CCTV,SMOKE DETECTOR  WORK</t>
  </si>
  <si>
    <t>Sr.No.</t>
  </si>
  <si>
    <t>Unit</t>
  </si>
  <si>
    <t xml:space="preserve">Rate </t>
  </si>
  <si>
    <t>in Rs.</t>
  </si>
  <si>
    <t>POINT WIRING IN SEMICONCEALED MANNER</t>
  </si>
  <si>
    <r>
      <rPr>
        <b/>
        <sz val="12"/>
        <rFont val="Arial"/>
        <family val="2"/>
      </rPr>
      <t>Point wiring</t>
    </r>
    <r>
      <rPr>
        <sz val="12"/>
        <rFont val="Arial"/>
        <family val="2"/>
      </rPr>
      <t xml:space="preserve"> for </t>
    </r>
    <r>
      <rPr>
        <b/>
        <sz val="12"/>
        <rFont val="Arial"/>
        <family val="2"/>
      </rPr>
      <t>light / fan / bell Concealed type</t>
    </r>
    <r>
      <rPr>
        <sz val="12"/>
        <rFont val="Arial"/>
        <family val="2"/>
      </rPr>
      <t xml:space="preserve"> in min 20 mm PVC conduit with 1.5 sq.mm. FRLF grade copper wire with modular type switch and required accessaries (light pt -153 Nos., fan pt -45 Nos.,Ex Fan-13Nos, bell point - 3 Nos.) (upto 7.5 mtr)</t>
    </r>
  </si>
  <si>
    <t>Nos.</t>
  </si>
  <si>
    <r>
      <rPr>
        <b/>
        <sz val="12"/>
        <rFont val="Arial"/>
        <family val="2"/>
      </rPr>
      <t>Secondary point</t>
    </r>
    <r>
      <rPr>
        <sz val="12"/>
        <rFont val="Arial"/>
        <family val="2"/>
      </rPr>
      <t xml:space="preserve"> wiring for additional </t>
    </r>
    <r>
      <rPr>
        <b/>
        <sz val="12"/>
        <rFont val="Arial"/>
        <family val="2"/>
      </rPr>
      <t>light/ bell point,
concealed type</t>
    </r>
    <r>
      <rPr>
        <sz val="12"/>
        <rFont val="Arial"/>
        <family val="2"/>
      </rPr>
      <t xml:space="preserve"> in min 20 mm PVC conduit with 1.5 sq.mm. (2+1E) FRLF/FRLSH grade copper wires with required accessories. </t>
    </r>
  </si>
  <si>
    <r>
      <t xml:space="preserve">Supplying &amp; erecting modular type </t>
    </r>
    <r>
      <rPr>
        <b/>
        <sz val="12"/>
        <rFont val="Arial"/>
        <family val="2"/>
      </rPr>
      <t>electronic step regulator</t>
    </r>
    <r>
      <rPr>
        <sz val="12"/>
        <rFont val="Arial"/>
        <family val="2"/>
      </rPr>
      <t xml:space="preserve"> two module ISI mark approved make duly erected  with plate and box  and wiring connections complete. </t>
    </r>
  </si>
  <si>
    <r>
      <t xml:space="preserve">Supplying  &amp; erecting 'B' grade </t>
    </r>
    <r>
      <rPr>
        <b/>
        <sz val="12"/>
        <rFont val="Arial"/>
        <family val="2"/>
      </rPr>
      <t xml:space="preserve">G. I. pipe/M. S. pipe down rod </t>
    </r>
    <r>
      <rPr>
        <sz val="12"/>
        <rFont val="Arial"/>
        <family val="2"/>
      </rPr>
      <t>duly painted for fan complete erected with PVC two core flexible cable 24/0.2 mm copper PVC wire.</t>
    </r>
  </si>
  <si>
    <t>Mtr.</t>
  </si>
  <si>
    <r>
      <t xml:space="preserve">Point wiring for </t>
    </r>
    <r>
      <rPr>
        <b/>
        <sz val="12"/>
        <color indexed="8"/>
        <rFont val="Arial"/>
        <family val="2"/>
      </rPr>
      <t xml:space="preserve">Plug on board with </t>
    </r>
    <r>
      <rPr>
        <sz val="12"/>
        <color indexed="8"/>
        <rFont val="Arial"/>
        <family val="2"/>
      </rPr>
      <t xml:space="preserve">switch socket conconcealed type and copper wiring, earthing and modular accessories </t>
    </r>
    <r>
      <rPr>
        <b/>
        <sz val="12"/>
        <color indexed="8"/>
        <rFont val="Arial"/>
        <family val="2"/>
      </rPr>
      <t xml:space="preserve"> (6 Amp. socket + 6 Amp. Switch)</t>
    </r>
    <r>
      <rPr>
        <sz val="12"/>
        <color indexed="8"/>
        <rFont val="Arial"/>
        <family val="2"/>
      </rPr>
      <t xml:space="preserve"> </t>
    </r>
  </si>
  <si>
    <r>
      <t xml:space="preserve">Point wiring for </t>
    </r>
    <r>
      <rPr>
        <b/>
        <sz val="12"/>
        <rFont val="Arial"/>
        <family val="2"/>
      </rPr>
      <t xml:space="preserve">separate plug point </t>
    </r>
    <r>
      <rPr>
        <sz val="12"/>
        <rFont val="Arial"/>
        <family val="2"/>
      </rPr>
      <t>work with 2x1.5 sq.mm. FRLF PVC copper wire &amp; 1.5 sq.mm. PVC copper wire as running earth  etc. complete.in suitable size PVC conduit. ( Sep.plug-10 nos. Wall Fan- 4 Nos.)</t>
    </r>
  </si>
  <si>
    <r>
      <t xml:space="preserve">Providing &amp; erecting </t>
    </r>
    <r>
      <rPr>
        <b/>
        <sz val="12"/>
        <rFont val="Arial"/>
        <family val="2"/>
      </rPr>
      <t xml:space="preserve"> 2 Nos. 6 A Plug  socket &amp; 2 Nos. 6 A switch</t>
    </r>
    <r>
      <rPr>
        <sz val="12"/>
        <rFont val="Arial"/>
        <family val="2"/>
      </rPr>
      <t xml:space="preserve"> </t>
    </r>
    <r>
      <rPr>
        <b/>
        <sz val="12"/>
        <rFont val="Arial"/>
        <family val="2"/>
      </rPr>
      <t>with plate and box(</t>
    </r>
    <r>
      <rPr>
        <sz val="12"/>
        <rFont val="Arial"/>
        <family val="2"/>
      </rPr>
      <t>6 Module),  interconnection with seprately provided 2 x 1.5 sq.mm + 1 x 1.5 sq.mm wire.</t>
    </r>
  </si>
  <si>
    <r>
      <t xml:space="preserve">Supplying &amp; fixing of </t>
    </r>
    <r>
      <rPr>
        <b/>
        <sz val="12"/>
        <color indexed="8"/>
        <rFont val="Arial"/>
        <family val="2"/>
      </rPr>
      <t>6/16 Amp. Power Plug  point</t>
    </r>
    <r>
      <rPr>
        <sz val="12"/>
        <color indexed="8"/>
        <rFont val="Arial"/>
        <family val="2"/>
      </rPr>
      <t xml:space="preserve"> work complete with modular 16 Amp. Switch and Socket, with provided  2x2.5 sq.mm PVC FRLF copper wire &amp; 1.5 sq.mm earth wire etc. complete with modular front plate and metal box. (5mtr)</t>
    </r>
  </si>
  <si>
    <r>
      <t>Supplying and erecting</t>
    </r>
    <r>
      <rPr>
        <b/>
        <sz val="12"/>
        <rFont val="Arial"/>
        <family val="2"/>
      </rPr>
      <t xml:space="preserve"> 16/20/25A. Starter</t>
    </r>
    <r>
      <rPr>
        <sz val="12"/>
        <rFont val="Arial"/>
        <family val="2"/>
      </rPr>
      <t xml:space="preserve"> (Moduler Type range) 2 Modul for </t>
    </r>
    <r>
      <rPr>
        <b/>
        <sz val="12"/>
        <rFont val="Arial"/>
        <family val="2"/>
      </rPr>
      <t>AC</t>
    </r>
    <r>
      <rPr>
        <sz val="12"/>
        <rFont val="Arial"/>
        <family val="2"/>
      </rPr>
      <t xml:space="preserve"> unit on provided box complete and duly concealed with necessary material and connected.</t>
    </r>
  </si>
  <si>
    <r>
      <t xml:space="preserve">Supplying and erecting unbreakable </t>
    </r>
    <r>
      <rPr>
        <b/>
        <sz val="12"/>
        <color indexed="8"/>
        <rFont val="Arial"/>
        <family val="2"/>
      </rPr>
      <t xml:space="preserve">concealed </t>
    </r>
    <r>
      <rPr>
        <sz val="12"/>
        <color indexed="8"/>
        <rFont val="Arial"/>
        <family val="2"/>
      </rPr>
      <t xml:space="preserve">type </t>
    </r>
    <r>
      <rPr>
        <b/>
        <sz val="12"/>
        <color indexed="8"/>
        <rFont val="Arial"/>
        <family val="2"/>
      </rPr>
      <t>modular switch box</t>
    </r>
    <r>
      <rPr>
        <sz val="12"/>
        <color indexed="8"/>
        <rFont val="Arial"/>
        <family val="2"/>
      </rPr>
      <t xml:space="preserve"> with</t>
    </r>
    <r>
      <rPr>
        <b/>
        <sz val="12"/>
        <color indexed="8"/>
        <rFont val="Arial"/>
        <family val="2"/>
      </rPr>
      <t xml:space="preserve"> double mounting plate</t>
    </r>
    <r>
      <rPr>
        <sz val="12"/>
        <color indexed="8"/>
        <rFont val="Arial"/>
        <family val="2"/>
      </rPr>
      <t xml:space="preserve"> for </t>
    </r>
    <r>
      <rPr>
        <b/>
        <sz val="12"/>
        <color indexed="8"/>
        <rFont val="Arial"/>
        <family val="2"/>
      </rPr>
      <t>2</t>
    </r>
    <r>
      <rPr>
        <sz val="12"/>
        <color indexed="8"/>
        <rFont val="Arial"/>
        <family val="2"/>
      </rPr>
      <t xml:space="preserve"> </t>
    </r>
    <r>
      <rPr>
        <b/>
        <sz val="12"/>
        <color indexed="8"/>
        <rFont val="Arial"/>
        <family val="2"/>
      </rPr>
      <t>module</t>
    </r>
    <r>
      <rPr>
        <sz val="12"/>
        <color indexed="8"/>
        <rFont val="Arial"/>
        <family val="2"/>
      </rPr>
      <t xml:space="preserve"> duly erected flush to wall with required chiselling and finishing with cement morter / POPas per required to match the background in an approved manner. (for AC-2nos.)</t>
    </r>
  </si>
  <si>
    <r>
      <t>Supplying &amp; erecting modular type</t>
    </r>
    <r>
      <rPr>
        <b/>
        <sz val="12"/>
        <rFont val="Arial"/>
        <family val="2"/>
      </rPr>
      <t xml:space="preserve"> Computer Jack RJ 45</t>
    </r>
    <r>
      <rPr>
        <sz val="12"/>
        <rFont val="Arial"/>
        <family val="2"/>
      </rPr>
      <t xml:space="preserve"> with safety shutter ISI mark approved make duly erected on seprately provided plate and box with wiring connections complete</t>
    </r>
  </si>
  <si>
    <r>
      <t xml:space="preserve">Supplying &amp; laying UTP networking </t>
    </r>
    <r>
      <rPr>
        <b/>
        <sz val="12"/>
        <rFont val="Arial"/>
        <family val="2"/>
      </rPr>
      <t>Cat-6</t>
    </r>
    <r>
      <rPr>
        <sz val="12"/>
        <rFont val="Arial"/>
        <family val="2"/>
      </rPr>
      <t xml:space="preserve"> cable suitable for LAN Computer net-working</t>
    </r>
    <r>
      <rPr>
        <b/>
        <sz val="12"/>
        <rFont val="Arial"/>
        <family val="2"/>
      </rPr>
      <t xml:space="preserve"> </t>
    </r>
    <r>
      <rPr>
        <sz val="12"/>
        <rFont val="Arial"/>
        <family val="2"/>
      </rPr>
      <t>with suitable size pipe/casing</t>
    </r>
  </si>
  <si>
    <r>
      <t xml:space="preserve">Supplying &amp; fixing of </t>
    </r>
    <r>
      <rPr>
        <b/>
        <sz val="12"/>
        <rFont val="Arial"/>
        <family val="2"/>
      </rPr>
      <t>RJ-11 Telephone socket</t>
    </r>
    <r>
      <rPr>
        <sz val="12"/>
        <rFont val="Arial"/>
        <family val="2"/>
      </rPr>
      <t xml:space="preserve">  &amp; interconnection with provided 2 pair unarmoured telephone cable complete with modular front plate and concealed metal box.</t>
    </r>
  </si>
  <si>
    <r>
      <t xml:space="preserve">Supplying &amp; drawing of ITD approved </t>
    </r>
    <r>
      <rPr>
        <b/>
        <sz val="12"/>
        <rFont val="Arial"/>
        <family val="2"/>
      </rPr>
      <t xml:space="preserve">2 pair unarmoured telephone cable </t>
    </r>
    <r>
      <rPr>
        <sz val="12"/>
        <rFont val="Arial"/>
        <family val="2"/>
      </rPr>
      <t>with suitable size PVC casing-caping or concealed in PVC pipe.(For a Phone points)</t>
    </r>
  </si>
  <si>
    <t>Rmt.</t>
  </si>
  <si>
    <r>
      <t xml:space="preserve"> …….same as above but </t>
    </r>
    <r>
      <rPr>
        <b/>
        <sz val="12"/>
        <rFont val="Arial"/>
        <family val="2"/>
      </rPr>
      <t>5 pair</t>
    </r>
    <r>
      <rPr>
        <sz val="12"/>
        <rFont val="Arial"/>
        <family val="2"/>
      </rPr>
      <t xml:space="preserve"> unarmoured telephone cable with suitable size PVC casing-caping or concealed in PVC pipe</t>
    </r>
  </si>
  <si>
    <r>
      <t xml:space="preserve"> …….same as above but </t>
    </r>
    <r>
      <rPr>
        <b/>
        <sz val="12"/>
        <rFont val="Arial"/>
        <family val="2"/>
      </rPr>
      <t>10 pair</t>
    </r>
    <r>
      <rPr>
        <sz val="12"/>
        <rFont val="Arial"/>
        <family val="2"/>
      </rPr>
      <t xml:space="preserve"> unarmoured telephone cable with suitable size PVC casing-caping or concealed in PVC pipe</t>
    </r>
  </si>
  <si>
    <r>
      <t xml:space="preserve"> …….same as above but </t>
    </r>
    <r>
      <rPr>
        <b/>
        <sz val="12"/>
        <rFont val="Arial"/>
        <family val="2"/>
      </rPr>
      <t>20 pair</t>
    </r>
    <r>
      <rPr>
        <sz val="12"/>
        <rFont val="Arial"/>
        <family val="2"/>
      </rPr>
      <t xml:space="preserve"> unarmoured telephone cable with suitable size PVC casing-caping or concealed in PVC pipe</t>
    </r>
  </si>
  <si>
    <r>
      <t xml:space="preserve"> Supplying &amp; fixing of crone connector type</t>
    </r>
    <r>
      <rPr>
        <b/>
        <sz val="12"/>
        <rFont val="Arial"/>
        <family val="2"/>
      </rPr>
      <t xml:space="preserve"> 5 pair strip boxes </t>
    </r>
    <r>
      <rPr>
        <sz val="12"/>
        <rFont val="Arial"/>
        <family val="2"/>
      </rPr>
      <t xml:space="preserve">of telephones junction box </t>
    </r>
    <r>
      <rPr>
        <b/>
        <sz val="12"/>
        <rFont val="Arial"/>
        <family val="2"/>
      </rPr>
      <t>(MDF)</t>
    </r>
    <r>
      <rPr>
        <sz val="12"/>
        <rFont val="Arial"/>
        <family val="2"/>
      </rPr>
      <t xml:space="preserve"> of suitable size with padlock arrangement. The MDF shall be made out of the sheet steel / Fiber sheet enclosure etc. complete for ( Base ment Floor).</t>
    </r>
  </si>
  <si>
    <r>
      <t xml:space="preserve"> Supplying &amp; fixing of crone connector type</t>
    </r>
    <r>
      <rPr>
        <b/>
        <sz val="12"/>
        <rFont val="Arial"/>
        <family val="2"/>
      </rPr>
      <t xml:space="preserve"> 10 pair strip boxes </t>
    </r>
    <r>
      <rPr>
        <sz val="12"/>
        <rFont val="Arial"/>
        <family val="2"/>
      </rPr>
      <t xml:space="preserve">of telephones junction box </t>
    </r>
    <r>
      <rPr>
        <b/>
        <sz val="12"/>
        <rFont val="Arial"/>
        <family val="2"/>
      </rPr>
      <t>(MDF)</t>
    </r>
    <r>
      <rPr>
        <sz val="12"/>
        <rFont val="Arial"/>
        <family val="2"/>
      </rPr>
      <t xml:space="preserve"> of suitable size with padlock arrangement. The MDF shall be made out of the sheet steel / Fiber sheet enclosure etc. complete. ( For First Fl)</t>
    </r>
  </si>
  <si>
    <r>
      <t xml:space="preserve"> Supplying &amp; fixing of crone connector type</t>
    </r>
    <r>
      <rPr>
        <b/>
        <sz val="12"/>
        <rFont val="Arial"/>
        <family val="2"/>
      </rPr>
      <t xml:space="preserve"> 20 pair strip boxes </t>
    </r>
    <r>
      <rPr>
        <sz val="12"/>
        <rFont val="Arial"/>
        <family val="2"/>
      </rPr>
      <t xml:space="preserve">of telephones junction box </t>
    </r>
    <r>
      <rPr>
        <b/>
        <sz val="12"/>
        <rFont val="Arial"/>
        <family val="2"/>
      </rPr>
      <t>(MDF)</t>
    </r>
    <r>
      <rPr>
        <sz val="12"/>
        <rFont val="Arial"/>
        <family val="2"/>
      </rPr>
      <t xml:space="preserve"> of suitable size with padlock arrangement. The MDF shall be made out of the sheet steel / Fiber sheet enclosure etc. complete. ( For Ground  Fl)</t>
    </r>
  </si>
  <si>
    <r>
      <t>Supplying and erecting ISI mark</t>
    </r>
    <r>
      <rPr>
        <b/>
        <sz val="12"/>
        <rFont val="Arial"/>
        <family val="2"/>
      </rPr>
      <t xml:space="preserve"> modular type T.V. socket
single outlet</t>
    </r>
    <r>
      <rPr>
        <sz val="12"/>
        <rFont val="Arial"/>
        <family val="2"/>
      </rPr>
      <t>, duly erected on provided plate and box with
wiring connections complete</t>
    </r>
  </si>
  <si>
    <r>
      <t xml:space="preserve">Supplying &amp; installing Co - axial low voltage grade </t>
    </r>
    <r>
      <rPr>
        <b/>
        <sz val="12"/>
        <rFont val="Arial"/>
        <family val="2"/>
      </rPr>
      <t>RG-11 cable</t>
    </r>
    <r>
      <rPr>
        <sz val="12"/>
        <rFont val="Arial"/>
        <family val="2"/>
      </rPr>
      <t xml:space="preserve">  complete. With required size PVC pipe. Etc.</t>
    </r>
  </si>
  <si>
    <r>
      <t xml:space="preserve">Supplying ,erecting  </t>
    </r>
    <r>
      <rPr>
        <b/>
        <sz val="12"/>
        <rFont val="Arial"/>
        <family val="2"/>
      </rPr>
      <t xml:space="preserve">Recess </t>
    </r>
    <r>
      <rPr>
        <sz val="12"/>
        <rFont val="Arial"/>
        <family val="2"/>
      </rPr>
      <t>Mounted</t>
    </r>
    <r>
      <rPr>
        <b/>
        <sz val="12"/>
        <rFont val="Arial"/>
        <family val="2"/>
      </rPr>
      <t xml:space="preserve"> Circular speakers.</t>
    </r>
  </si>
  <si>
    <r>
      <t xml:space="preserve">Supplying and laying twin flat </t>
    </r>
    <r>
      <rPr>
        <b/>
        <sz val="12"/>
        <rFont val="Arial"/>
        <family val="2"/>
      </rPr>
      <t>23/36 Copper flexible wire</t>
    </r>
    <r>
      <rPr>
        <sz val="12"/>
        <rFont val="Arial"/>
        <family val="2"/>
      </rPr>
      <t xml:space="preserve"> in   20 mm PVC pipe for speaker wiring from Speaker to amplifier. </t>
    </r>
  </si>
  <si>
    <r>
      <t>Supplying &amp; erecting</t>
    </r>
    <r>
      <rPr>
        <b/>
        <sz val="12"/>
        <rFont val="Arial"/>
        <family val="2"/>
      </rPr>
      <t xml:space="preserve"> 4 way ETPN DB</t>
    </r>
    <r>
      <rPr>
        <sz val="12"/>
        <rFont val="Arial"/>
        <family val="2"/>
      </rPr>
      <t xml:space="preserve"> similar to Legrand Cat. No. 507670 with 32 Amp.,4 pole MCB as incomer, 6- 32 Amp SP MCB 12 Nos. as outgoing with necessary hardware in surface /concealed manner etc. complete. ( Basement LDB, GF LDB, FF ACDB, FF UPSDB-1 no each. )</t>
    </r>
  </si>
  <si>
    <r>
      <t>Supplying &amp; erecting</t>
    </r>
    <r>
      <rPr>
        <b/>
        <sz val="12"/>
        <rFont val="Arial"/>
        <family val="2"/>
      </rPr>
      <t xml:space="preserve"> 4 way ETPN DB</t>
    </r>
    <r>
      <rPr>
        <sz val="12"/>
        <rFont val="Arial"/>
        <family val="2"/>
      </rPr>
      <t xml:space="preserve"> similar to Legrand Cat. No. 507670 with 63 Amp.,4 pole MCB as incomer, 6- 32 Amp SP MCB 12 Nos. as outgoing with necessary hardware in surface /concealed manner etc. complete.( Basement ACDB-1 no. )</t>
    </r>
  </si>
  <si>
    <r>
      <t xml:space="preserve">Supplying &amp; erecting </t>
    </r>
    <r>
      <rPr>
        <b/>
        <sz val="12"/>
        <rFont val="Arial"/>
        <family val="2"/>
      </rPr>
      <t>6 way ETPN DB</t>
    </r>
    <r>
      <rPr>
        <sz val="12"/>
        <rFont val="Arial"/>
        <family val="2"/>
      </rPr>
      <t xml:space="preserve"> similar to Legrand Cat. No. 507671 with 32 Amp.,4 pole RCBO as incomer, 6- 32 Amp SP MCB 18 Nos. as outgoing with necessary hardware in surface /concealed manner etc. complete. ( FF LDB, 1 no.)</t>
    </r>
  </si>
  <si>
    <r>
      <t xml:space="preserve">Supplying &amp; erecting </t>
    </r>
    <r>
      <rPr>
        <b/>
        <sz val="12"/>
        <rFont val="Arial"/>
        <family val="2"/>
      </rPr>
      <t>8 way ETPN DB</t>
    </r>
    <r>
      <rPr>
        <sz val="12"/>
        <rFont val="Arial"/>
        <family val="2"/>
      </rPr>
      <t xml:space="preserve"> similar to Legrand Cat. No. 507672 with 32 Amp.,4 pole RCBO as incomer, 6- 32 Amp SP MCB 18 Nos. as outgoing with necessary hardware in surface /concealed manner etc. complete. (GF UPSDB, 1 no.)</t>
    </r>
  </si>
  <si>
    <r>
      <t xml:space="preserve">Supplying &amp; erecting </t>
    </r>
    <r>
      <rPr>
        <b/>
        <sz val="12"/>
        <rFont val="Arial"/>
        <family val="2"/>
      </rPr>
      <t>4 way VTPN DB</t>
    </r>
    <r>
      <rPr>
        <sz val="12"/>
        <rFont val="Arial"/>
        <family val="2"/>
      </rPr>
      <t xml:space="preserve"> similar to Legrand Cat. No. XXXXXX with 63 Amp.,4 pole MCB as incomer, 6- 32 Amp TP MCB 4 Nos. as outgoing with necessary hardware in surface /concealed manner etc. complete. (MAIN UPSDB @ BASEMENT, 1 no.)</t>
    </r>
  </si>
  <si>
    <r>
      <t xml:space="preserve">Supplying &amp; erecting </t>
    </r>
    <r>
      <rPr>
        <b/>
        <sz val="12"/>
        <rFont val="Arial"/>
        <family val="2"/>
      </rPr>
      <t>12 way SPN DB</t>
    </r>
    <r>
      <rPr>
        <sz val="12"/>
        <rFont val="Arial"/>
        <family val="2"/>
      </rPr>
      <t xml:space="preserve"> similar to Legrand Cat. No. 50XXX with 32 Amp.,4 pole RCBO as incomer, 6- 32 Amp SP MCB 8 Nos. as outgoing with necessary hardware in surface /concealed manner etc. complete. (GF ACDB, 1 no.)</t>
    </r>
  </si>
  <si>
    <t>MAIN DISTRIBUTION PANEL</t>
  </si>
  <si>
    <t>Incomer :-</t>
  </si>
  <si>
    <t xml:space="preserve">160A  FP MCCB  with S/C , E/F, U/V, O/L release </t>
  </si>
  <si>
    <t xml:space="preserve">250 A, 4 pole Copper busbar </t>
  </si>
  <si>
    <t>Outgoing :-</t>
  </si>
  <si>
    <t>63 A TP MCCB -  2 Nos.</t>
  </si>
  <si>
    <t>32 A TP MCCB -  11 Nos.</t>
  </si>
  <si>
    <t>32 A FP MCCB - 1 No.</t>
  </si>
  <si>
    <t>16A DP MCCB -1No.</t>
  </si>
  <si>
    <t>25 A TP MCCB - 2 Nos.</t>
  </si>
  <si>
    <t>8 stage APFC Relay-1no.Along with 3 Phase CT's</t>
  </si>
  <si>
    <t>Capacitor banks (Total 41 KVAr) -10KVAr-1No.,7.5 KVAr-2 Nos., 5 KVAr-2 Nos., 2.5 KVAr- 2 Nos,  1 KVAr- 1 No                                                                  (All capacitor feeders should be with 7% detuned reactors and all capacitors shall be 525 Volts.)</t>
  </si>
  <si>
    <r>
      <t xml:space="preserve">Providing &amp; laying </t>
    </r>
    <r>
      <rPr>
        <b/>
        <sz val="12"/>
        <rFont val="Arial"/>
        <family val="2"/>
      </rPr>
      <t>25 mm dia</t>
    </r>
    <r>
      <rPr>
        <sz val="12"/>
        <rFont val="Arial"/>
        <family val="2"/>
      </rPr>
      <t>. 10 kg/ sq.cm.</t>
    </r>
    <r>
      <rPr>
        <b/>
        <sz val="12"/>
        <rFont val="Arial"/>
        <family val="2"/>
      </rPr>
      <t xml:space="preserve"> PVC conduits </t>
    </r>
    <r>
      <rPr>
        <sz val="12"/>
        <rFont val="Arial"/>
        <family val="2"/>
      </rPr>
      <t>in opened manner.</t>
    </r>
  </si>
  <si>
    <r>
      <t xml:space="preserve">Providing &amp; laying </t>
    </r>
    <r>
      <rPr>
        <b/>
        <sz val="12"/>
        <rFont val="Arial"/>
        <family val="2"/>
      </rPr>
      <t>32 mm dia</t>
    </r>
    <r>
      <rPr>
        <sz val="12"/>
        <rFont val="Arial"/>
        <family val="2"/>
      </rPr>
      <t>. 10 kg/ sq.cm.</t>
    </r>
    <r>
      <rPr>
        <b/>
        <sz val="12"/>
        <rFont val="Arial"/>
        <family val="2"/>
      </rPr>
      <t xml:space="preserve"> PVC conduits</t>
    </r>
    <r>
      <rPr>
        <sz val="12"/>
        <rFont val="Arial"/>
        <family val="2"/>
      </rPr>
      <t xml:space="preserve"> in opened manner.</t>
    </r>
  </si>
  <si>
    <t>WIRES &amp; CABLES :-</t>
  </si>
  <si>
    <r>
      <t xml:space="preserve">Supplying &amp; drawing of following 1100 V grade, </t>
    </r>
    <r>
      <rPr>
        <b/>
        <sz val="12"/>
        <rFont val="Arial"/>
        <family val="2"/>
      </rPr>
      <t xml:space="preserve"> PVC, FR Copper conductor wire i</t>
    </r>
    <r>
      <rPr>
        <sz val="12"/>
        <rFont val="Arial"/>
        <family val="2"/>
      </rPr>
      <t>n seprately provided PVC casing-caping or in concealed conduit with earth wire as directed.</t>
    </r>
  </si>
  <si>
    <t>b)</t>
  </si>
  <si>
    <t xml:space="preserve">2 x 1.5 sqmm PVC Copper FR conductor wire </t>
  </si>
  <si>
    <t>c)</t>
  </si>
  <si>
    <t>2 x 1.5 sqmm + 1x1.5 sq.mm as running earth.</t>
  </si>
  <si>
    <t>d)</t>
  </si>
  <si>
    <t xml:space="preserve">2 x 2.5 sqmm +  1x1.5 sq.mm as running earth </t>
  </si>
  <si>
    <t>e)</t>
  </si>
  <si>
    <t>2 x 4 sqmm +  1x2.5 sq.mm as running earth.(if required)</t>
  </si>
  <si>
    <t>f)</t>
  </si>
  <si>
    <t xml:space="preserve">4 x 2.5 sqmm +  1x 1.5 sq.mm as running earth </t>
  </si>
  <si>
    <t>g)</t>
  </si>
  <si>
    <t>4 x 4 sqmm +  1x2.5 sq.mm as running earth. (If required )</t>
  </si>
  <si>
    <t>h)</t>
  </si>
  <si>
    <t>4 x 6 sqmm +  1x2.5 sq.mm as running earth.</t>
  </si>
  <si>
    <r>
      <t xml:space="preserve">Supplying &amp; erecting </t>
    </r>
    <r>
      <rPr>
        <b/>
        <sz val="12"/>
        <rFont val="Arial"/>
        <family val="2"/>
      </rPr>
      <t>PVC armoured cable</t>
    </r>
    <r>
      <rPr>
        <sz val="12"/>
        <rFont val="Arial"/>
        <family val="2"/>
      </rPr>
      <t xml:space="preserve"> 1100 V. grade with ISI mark multi stranded Aluminium / Copper Cable with 6mm thick  suitable wide M.S. spacers &amp; G.I. Saddles screwed with continues 8 SWG G.I. Earth wire complete laid in ground in provided trench/ pipe / cable tray in an approved manner or on wall whatsoever.</t>
    </r>
  </si>
  <si>
    <t>a)</t>
  </si>
  <si>
    <t xml:space="preserve"> 2C x 2.5 sq.mm 2XWY cable. (For  lift lighting)</t>
  </si>
  <si>
    <t>3C x 2.5 sq.mm 2XWY cable. (For Pumps. Approx.)</t>
  </si>
  <si>
    <t>4C x 6 sq.mm 2XWY cable. ( Lift.)</t>
  </si>
  <si>
    <t>3.5C x 50 sq.mm A2XFY cable.(Main Incoming Cable) Approx.</t>
  </si>
  <si>
    <r>
      <t xml:space="preserve">Providing </t>
    </r>
    <r>
      <rPr>
        <b/>
        <sz val="12"/>
        <rFont val="Arial"/>
        <family val="2"/>
      </rPr>
      <t>end-termination</t>
    </r>
    <r>
      <rPr>
        <sz val="12"/>
        <rFont val="Arial"/>
        <family val="2"/>
      </rPr>
      <t xml:space="preserve"> for above cables with Siemens type cable gland &amp; lugs with crimping method etc. as per cable size</t>
    </r>
  </si>
  <si>
    <t xml:space="preserve">2C x 2.5 sq.mm 2XWY cable. </t>
  </si>
  <si>
    <t>Sets</t>
  </si>
  <si>
    <t>3C x 2.5 sq.mm 2XWY cable. (For Pumps-2nos.,. )</t>
  </si>
  <si>
    <t>4C x 6 sq.mm 2XWY cable.</t>
  </si>
  <si>
    <t xml:space="preserve">3.5C x 50 sq.mm A2XFY cable. </t>
  </si>
  <si>
    <t>FITTINGS &amp; FIXTURES :-</t>
  </si>
  <si>
    <t xml:space="preserve">Supplying &amp; Fixing of following fittings and fixtures with necessary lamp. </t>
  </si>
  <si>
    <t>20 watt LED box type fitting surface mounted (4') AL body</t>
  </si>
  <si>
    <t>3 Watt LED Skirting Night Lamp</t>
  </si>
  <si>
    <t xml:space="preserve">6 watt  Recess Mounted Circular LED fitting </t>
  </si>
  <si>
    <t xml:space="preserve">9 watt  Recessed Mounted  Circular LED fitting </t>
  </si>
  <si>
    <t xml:space="preserve">9 watt  Recessed Mounted Square LED fitting </t>
  </si>
  <si>
    <t>9 watt Mirror light LED Fitting on basin</t>
  </si>
  <si>
    <t xml:space="preserve">11 watt  Recessed Mounted  squareLED fitting </t>
  </si>
  <si>
    <t xml:space="preserve">12 watt  Recessed Mounted   Circular LED fitting </t>
  </si>
  <si>
    <t>i)</t>
  </si>
  <si>
    <t xml:space="preserve">12 watt  Recessed Mounted  squareLED fitting </t>
  </si>
  <si>
    <t>j)</t>
  </si>
  <si>
    <t xml:space="preserve">15 watt  Recessed Mounted   Circular LED fitting </t>
  </si>
  <si>
    <t>k)</t>
  </si>
  <si>
    <t xml:space="preserve">15 watt  Recessed Mounted  squareLED fitting </t>
  </si>
  <si>
    <t>l)</t>
  </si>
  <si>
    <t xml:space="preserve">18 watt  Recessed Mounted  squareLED fitting </t>
  </si>
  <si>
    <t>m)</t>
  </si>
  <si>
    <t xml:space="preserve">24 watt  Recessed Mounted  squareLED fitting </t>
  </si>
  <si>
    <t>n)</t>
  </si>
  <si>
    <t xml:space="preserve">8/11 W LED Integral Lamp.(wall point - 19 Nos,) </t>
  </si>
  <si>
    <t>Supplying &amp; Fixing of  Ceiling / Exhaust / Wall Fan  :-</t>
  </si>
  <si>
    <t>1200 mm dia. Sweep ceiling fan. (BLDC energy saving)</t>
  </si>
  <si>
    <t>1400 mm dia. Sweep ceiling fan.  (BLDC energy saving)</t>
  </si>
  <si>
    <t xml:space="preserve">225 mm dia. heavy duty exhaust fan with suitable size of plywood, required hardware &amp; 2C flat wire. </t>
  </si>
  <si>
    <t>d )</t>
  </si>
  <si>
    <t xml:space="preserve">Providing &amp; fixing Anchor fastner with fan hook  </t>
  </si>
  <si>
    <t xml:space="preserve">e) </t>
  </si>
  <si>
    <t xml:space="preserve"> 450 mm Wall Fan </t>
  </si>
  <si>
    <r>
      <t xml:space="preserve">a) Providing &amp; fixing  </t>
    </r>
    <r>
      <rPr>
        <b/>
        <sz val="12"/>
        <rFont val="Arial"/>
        <family val="2"/>
      </rPr>
      <t>Bell / buzzer.</t>
    </r>
  </si>
  <si>
    <t>b) Providing &amp; Fixing Siren</t>
  </si>
  <si>
    <t>CCTV :-</t>
  </si>
  <si>
    <r>
      <t xml:space="preserve">Providing and Installing Hik Vision </t>
    </r>
    <r>
      <rPr>
        <b/>
        <sz val="12"/>
        <rFont val="Arial"/>
        <family val="2"/>
      </rPr>
      <t>Indoor type</t>
    </r>
    <r>
      <rPr>
        <sz val="12"/>
        <rFont val="Arial"/>
        <family val="2"/>
      </rPr>
      <t xml:space="preserve"> camera-</t>
    </r>
    <r>
      <rPr>
        <b/>
        <sz val="12"/>
        <rFont val="Arial"/>
        <family val="2"/>
      </rPr>
      <t>3.6mm</t>
    </r>
    <r>
      <rPr>
        <sz val="12"/>
        <rFont val="Arial"/>
        <family val="2"/>
      </rPr>
      <t xml:space="preserve"> HD dome type (1Megapixel) (IP base)</t>
    </r>
  </si>
  <si>
    <r>
      <t xml:space="preserve">Providing and installing 2TB,720P </t>
    </r>
    <r>
      <rPr>
        <b/>
        <sz val="12"/>
        <rFont val="Arial"/>
        <family val="2"/>
      </rPr>
      <t>24 port HD NVR</t>
    </r>
  </si>
  <si>
    <r>
      <t xml:space="preserve">Providing and installing </t>
    </r>
    <r>
      <rPr>
        <b/>
        <sz val="12"/>
        <rFont val="Arial"/>
        <family val="2"/>
      </rPr>
      <t>2TB</t>
    </r>
    <r>
      <rPr>
        <sz val="12"/>
        <rFont val="Arial"/>
        <family val="2"/>
      </rPr>
      <t xml:space="preserve"> WD Purple </t>
    </r>
    <r>
      <rPr>
        <b/>
        <sz val="12"/>
        <rFont val="Arial"/>
        <family val="2"/>
      </rPr>
      <t>Hard disk</t>
    </r>
    <r>
      <rPr>
        <sz val="12"/>
        <rFont val="Arial"/>
        <family val="2"/>
      </rPr>
      <t xml:space="preserve">  for Recording and </t>
    </r>
    <r>
      <rPr>
        <b/>
        <sz val="12"/>
        <rFont val="Arial"/>
        <family val="2"/>
      </rPr>
      <t>backup</t>
    </r>
    <r>
      <rPr>
        <sz val="12"/>
        <rFont val="Arial"/>
        <family val="2"/>
      </rPr>
      <t xml:space="preserve"> upto </t>
    </r>
    <r>
      <rPr>
        <b/>
        <sz val="12"/>
        <rFont val="Arial"/>
        <family val="2"/>
      </rPr>
      <t>72hrs</t>
    </r>
    <r>
      <rPr>
        <sz val="12"/>
        <rFont val="Arial"/>
        <family val="2"/>
      </rPr>
      <t xml:space="preserve">. </t>
    </r>
  </si>
  <si>
    <r>
      <t xml:space="preserve">Providing and installing </t>
    </r>
    <r>
      <rPr>
        <b/>
        <sz val="12"/>
        <rFont val="Arial"/>
        <family val="2"/>
      </rPr>
      <t>Monitor</t>
    </r>
    <r>
      <rPr>
        <sz val="12"/>
        <rFont val="Arial"/>
        <family val="2"/>
      </rPr>
      <t xml:space="preserve"> with </t>
    </r>
    <r>
      <rPr>
        <b/>
        <sz val="12"/>
        <rFont val="Arial"/>
        <family val="2"/>
      </rPr>
      <t>HDMI port</t>
    </r>
    <r>
      <rPr>
        <sz val="12"/>
        <rFont val="Arial"/>
        <family val="2"/>
      </rPr>
      <t xml:space="preserve"> </t>
    </r>
  </si>
  <si>
    <r>
      <t xml:space="preserve">Providing </t>
    </r>
    <r>
      <rPr>
        <b/>
        <sz val="12"/>
        <rFont val="Arial"/>
        <family val="2"/>
      </rPr>
      <t>10A Power Supply</t>
    </r>
  </si>
  <si>
    <r>
      <t xml:space="preserve">Supplying and erecting </t>
    </r>
    <r>
      <rPr>
        <b/>
        <sz val="12"/>
        <rFont val="Arial"/>
        <family val="2"/>
      </rPr>
      <t>1+3 Coaxial cable</t>
    </r>
    <r>
      <rPr>
        <sz val="12"/>
        <rFont val="Arial"/>
        <family val="2"/>
      </rPr>
      <t xml:space="preserve"> for interconnecting all cameras along with conduit.</t>
    </r>
  </si>
  <si>
    <r>
      <t>Supplying &amp; erecting</t>
    </r>
    <r>
      <rPr>
        <b/>
        <sz val="12"/>
        <rFont val="Arial"/>
        <family val="2"/>
      </rPr>
      <t xml:space="preserve"> XLPE Armoured cable 2 core 1.5 sq.mm Copper</t>
    </r>
    <r>
      <rPr>
        <sz val="12"/>
        <rFont val="Arial"/>
        <family val="2"/>
      </rPr>
      <t xml:space="preserve"> complete erected on wall /ceiling.(For Smoke Detector)</t>
    </r>
  </si>
  <si>
    <r>
      <t xml:space="preserve">Supplying, erecting &amp; testing  </t>
    </r>
    <r>
      <rPr>
        <b/>
        <sz val="12"/>
        <rFont val="Arial"/>
        <family val="2"/>
      </rPr>
      <t xml:space="preserve">Smoke detector </t>
    </r>
    <r>
      <rPr>
        <sz val="12"/>
        <rFont val="Arial"/>
        <family val="2"/>
      </rPr>
      <t>complete.</t>
    </r>
  </si>
  <si>
    <t>EARTHING :-</t>
  </si>
  <si>
    <r>
      <rPr>
        <b/>
        <sz val="12"/>
        <rFont val="Arial"/>
        <family val="2"/>
      </rPr>
      <t>Ashlok / Safe Electrode  type earthing</t>
    </r>
    <r>
      <rPr>
        <sz val="12"/>
        <rFont val="Arial"/>
        <family val="2"/>
      </rPr>
      <t xml:space="preserve"> specially made like pipe in pipe technology electrode filled with conductive &amp; anti corrosive crystalline compound, galvanized 100 micron to 250 micron Dia. 80mm, Length </t>
    </r>
    <r>
      <rPr>
        <b/>
        <sz val="12"/>
        <rFont val="Arial"/>
        <family val="2"/>
      </rPr>
      <t>3 Meters</t>
    </r>
    <r>
      <rPr>
        <sz val="12"/>
        <rFont val="Arial"/>
        <family val="2"/>
      </rPr>
      <t xml:space="preserve"> with 2 Bags of conductive, anti corrosive, hygeoscopic, non soluble Back Fill Compound (BFC) 25 kg. each, with a test link &amp; suitable size chamber with plastering etc. complete.(Meter- 1 no..)</t>
    </r>
  </si>
  <si>
    <r>
      <t xml:space="preserve"> Providing and Fixing </t>
    </r>
    <r>
      <rPr>
        <b/>
        <sz val="12"/>
        <rFont val="Arial"/>
        <family val="2"/>
      </rPr>
      <t>8 SWG copper Wire</t>
    </r>
    <r>
      <rPr>
        <sz val="12"/>
        <rFont val="Arial"/>
        <family val="2"/>
      </rPr>
      <t xml:space="preserve"> on parapet or surface of wall as required for Horizontal as well as vertical runs. (For earthing)</t>
    </r>
  </si>
  <si>
    <t>Mtrs.</t>
  </si>
  <si>
    <t>63 KVA Substation if required.</t>
  </si>
  <si>
    <r>
      <t xml:space="preserve">Supplying and erecting extendable / non-extendable
indoor type </t>
    </r>
    <r>
      <rPr>
        <b/>
        <sz val="12"/>
        <rFont val="Arial"/>
        <family val="2"/>
      </rPr>
      <t>11 kV, 630A, load break switch with fuses</t>
    </r>
    <r>
      <rPr>
        <sz val="12"/>
        <rFont val="Arial"/>
        <family val="2"/>
      </rPr>
      <t xml:space="preserve"> of
required rating on provided MS channels / trench /
foundations.</t>
    </r>
  </si>
  <si>
    <r>
      <t xml:space="preserve">Supplying, installing, testing &amp; commissioning 3 phase,
</t>
    </r>
    <r>
      <rPr>
        <b/>
        <sz val="12"/>
        <rFont val="Arial"/>
        <family val="2"/>
      </rPr>
      <t>11/0.433 kV, 50 Hz., 63 kVA, oil immersed and naturally
cooled outdoor type, copper wound transformer</t>
    </r>
    <r>
      <rPr>
        <sz val="12"/>
        <rFont val="Arial"/>
        <family val="2"/>
      </rPr>
      <t xml:space="preserve">, delta/star connected with additional neutral brought out on load side, temperature rise should not exceed 40oC by thermometer in oil and 45oC by the resistance in winding at full load rating, with HV tapping (with off load tap changer) off load +5 to -10 in steps of 2.5%, with standard accessories complete with test certificate with losses below 340 Watts at 50% load, 1140 Watts at 100% load as per IS:1180 - 2014 energy efficiency level II with necessary permissions of Electrical Inspector. </t>
    </r>
  </si>
  <si>
    <r>
      <t xml:space="preserve">Supplying &amp; laying HT  XLPE armoured cable for </t>
    </r>
    <r>
      <rPr>
        <b/>
        <sz val="12"/>
        <rFont val="Arial"/>
        <family val="2"/>
      </rPr>
      <t xml:space="preserve">11 KV with ISI mark 3 core 95 sq.mm stranded </t>
    </r>
    <r>
      <rPr>
        <sz val="12"/>
        <rFont val="Arial"/>
        <family val="2"/>
      </rPr>
      <t>aluminum wire erected on pole with 25 x 3 MS clamp / provided trench / laid in a provided pipe in an approved manner.</t>
    </r>
  </si>
  <si>
    <t>Mtr</t>
  </si>
  <si>
    <r>
      <t xml:space="preserve">Providing &amp; erecting heat shrinkable </t>
    </r>
    <r>
      <rPr>
        <b/>
        <sz val="12"/>
        <rFont val="Arial"/>
        <family val="2"/>
      </rPr>
      <t xml:space="preserve">outdoor termination kit </t>
    </r>
    <r>
      <rPr>
        <sz val="12"/>
        <rFont val="Arial"/>
        <family val="2"/>
      </rPr>
      <t xml:space="preserve">for 11 KV (E) XLPE HT cable   </t>
    </r>
    <r>
      <rPr>
        <b/>
        <sz val="12"/>
        <rFont val="Arial"/>
        <family val="2"/>
      </rPr>
      <t xml:space="preserve">3 X 95 sq.mm </t>
    </r>
    <r>
      <rPr>
        <sz val="12"/>
        <rFont val="Arial"/>
        <family val="2"/>
      </rPr>
      <t xml:space="preserve"> with necessary material </t>
    </r>
  </si>
  <si>
    <r>
      <t xml:space="preserve">Providing &amp; erecting heat shrinkable </t>
    </r>
    <r>
      <rPr>
        <b/>
        <sz val="12"/>
        <rFont val="Arial"/>
        <family val="2"/>
      </rPr>
      <t xml:space="preserve">indoor termination kit </t>
    </r>
    <r>
      <rPr>
        <sz val="12"/>
        <rFont val="Arial"/>
        <family val="2"/>
      </rPr>
      <t xml:space="preserve">for 11 KV (E) XLPE HT cable   </t>
    </r>
    <r>
      <rPr>
        <b/>
        <sz val="12"/>
        <rFont val="Arial"/>
        <family val="2"/>
      </rPr>
      <t xml:space="preserve">3 X 95 sq.mm </t>
    </r>
    <r>
      <rPr>
        <sz val="12"/>
        <rFont val="Arial"/>
        <family val="2"/>
      </rPr>
      <t xml:space="preserve"> with necessary material </t>
    </r>
  </si>
  <si>
    <t>300x300x3.15mm Copper plate type earthing for Substation &amp; other equipments with 2 bags of back filling compound and GI pipe for watering etc. complete.</t>
  </si>
  <si>
    <t>Supplying &amp; installing 63 KVA Generator Set for the entire load to cater whenever KSEB fails with AMF panel etc complete.</t>
  </si>
  <si>
    <r>
      <t xml:space="preserve">Supplying, installing, testing and commissioning of </t>
    </r>
    <r>
      <rPr>
        <b/>
        <sz val="12"/>
        <rFont val="Arial"/>
        <family val="2"/>
      </rPr>
      <t>2 Zones
Microprocessor based conventional fire alarm control panel (FACP)</t>
    </r>
    <r>
      <rPr>
        <sz val="12"/>
        <rFont val="Arial"/>
        <family val="2"/>
      </rPr>
      <t xml:space="preserve"> with standard accessories complete</t>
    </r>
  </si>
  <si>
    <t>Note:- 1. Increase overall rate by 10 % for additional zone as per requirement.</t>
  </si>
  <si>
    <t>Nos</t>
  </si>
  <si>
    <t>Total Amount in  Rs.</t>
  </si>
  <si>
    <t>Say</t>
  </si>
  <si>
    <t xml:space="preserve">  </t>
  </si>
  <si>
    <t>COST SUMMARY</t>
  </si>
  <si>
    <t>Sr. No.</t>
  </si>
  <si>
    <t>HIGHSIDE</t>
  </si>
  <si>
    <t>LOWSIDE</t>
  </si>
  <si>
    <t>TOTAL COST</t>
  </si>
  <si>
    <t>Total for Project with GST</t>
  </si>
  <si>
    <t>BOQ FOR HVAC  WORK</t>
  </si>
  <si>
    <t>VRV System - Basement Floor</t>
  </si>
  <si>
    <t>SCHEDULE OF VRV EQUIPMENT</t>
  </si>
  <si>
    <t xml:space="preserve">Date: </t>
  </si>
  <si>
    <t>QTY</t>
  </si>
  <si>
    <t>UNIT</t>
  </si>
  <si>
    <t>RATE</t>
  </si>
  <si>
    <t>AMOUNT</t>
  </si>
  <si>
    <t>SUPPLY OF VARIABLE REFRIGERANT AIR CONDITIONERS</t>
  </si>
  <si>
    <t>OUTDOOR UNITS</t>
  </si>
  <si>
    <t>1.1.0</t>
  </si>
  <si>
    <t xml:space="preserve">Normal - 3 Phase </t>
  </si>
  <si>
    <t>14 HP</t>
  </si>
  <si>
    <t>DGT for ODUs</t>
  </si>
  <si>
    <t>INDOOR UNITS - with cordless remote and all refnet joints.</t>
  </si>
  <si>
    <t>1.2.1</t>
  </si>
  <si>
    <t>Ceiling Suspended Round Flow Cassette Unit</t>
  </si>
  <si>
    <t>1.0 TR</t>
  </si>
  <si>
    <t>1.65 TR</t>
  </si>
  <si>
    <t>2.64 TR</t>
  </si>
  <si>
    <t>Independent Inverter Cassette Unit - Standby for Server Room</t>
  </si>
  <si>
    <t>1.5 TR</t>
  </si>
  <si>
    <t>TOTAL -BASIC PRICE EXCLUDING TAXES</t>
  </si>
  <si>
    <t>GST</t>
  </si>
  <si>
    <t>TOTAL WITH TAXES</t>
  </si>
  <si>
    <r>
      <t xml:space="preserve">PART : </t>
    </r>
    <r>
      <rPr>
        <sz val="11"/>
        <rFont val="Arial"/>
        <family val="2"/>
      </rPr>
      <t xml:space="preserve">Supply, Installation, Testing and Commissioning of VRV system  </t>
    </r>
  </si>
  <si>
    <t>SR.</t>
  </si>
  <si>
    <t>QTY.</t>
  </si>
  <si>
    <t>UNIT RATE</t>
  </si>
  <si>
    <t>TOTAL AMOUNT</t>
  </si>
  <si>
    <t>Standard Installation, Testing &amp; Commissioning Charges</t>
  </si>
  <si>
    <t>For VRV Outdoor Units</t>
  </si>
  <si>
    <t>Installation of VRV ODUs</t>
  </si>
  <si>
    <t>Testing &amp; Commissioning of VRV Equipment including  Charging of Gas &amp; Oil etc.</t>
  </si>
  <si>
    <t xml:space="preserve">Pressure testing &amp; flushing with Nitrogen </t>
  </si>
  <si>
    <t>INDOOR UNITS- VRV</t>
  </si>
  <si>
    <t>Cassette Unit</t>
  </si>
  <si>
    <t>Refrigerant piping</t>
  </si>
  <si>
    <t xml:space="preserve">Refrigerant piping  for VRV Units copper tubes/piping,with necessary  connections with insulation. </t>
  </si>
  <si>
    <t>Refrigerant piping  for Independent Cassette Units</t>
  </si>
  <si>
    <t>Drain Water Piping P.V.C with nitrile insulation complete with fittings.</t>
  </si>
  <si>
    <t>suitable size as per number of units connected</t>
  </si>
  <si>
    <t>Control Cabling</t>
  </si>
  <si>
    <t>Control cabling with saddles / supports to connect outdoor units  with respective indoor units.</t>
  </si>
  <si>
    <t>Main cabling between socket to machine cabling for respective indoor units.</t>
  </si>
  <si>
    <t>Stand for ODU for Independent Unit</t>
  </si>
  <si>
    <t>Sub total</t>
  </si>
  <si>
    <t>VRV INSTALLATION</t>
  </si>
  <si>
    <t>VRV INSTALLATION COST WITH TAXES</t>
  </si>
  <si>
    <t>VRV System - Ground Floor</t>
  </si>
  <si>
    <t>18 HP</t>
  </si>
  <si>
    <t>1.33 TR</t>
  </si>
  <si>
    <t>2.1 TR</t>
  </si>
  <si>
    <t>3.3 TR</t>
  </si>
  <si>
    <t>1.2.2</t>
  </si>
  <si>
    <t>Wall Mounting Units</t>
  </si>
  <si>
    <t>0.8 TR</t>
  </si>
  <si>
    <t>TOTAL - BASIC PRICE EXCLUDING TAXES</t>
  </si>
  <si>
    <t>Wall Mounting Unit</t>
  </si>
  <si>
    <t>VRV System - First Floor</t>
  </si>
  <si>
    <t xml:space="preserve">BOQ FOR AUDIO,VEDIO WORK </t>
  </si>
  <si>
    <t>Sl. No</t>
  </si>
  <si>
    <t>Part Reference</t>
  </si>
  <si>
    <t>MAKE</t>
  </si>
  <si>
    <t>MODEL</t>
  </si>
  <si>
    <t>Training Rm.-Video Solution</t>
  </si>
  <si>
    <t>Newline</t>
  </si>
  <si>
    <t>I85</t>
  </si>
  <si>
    <t>85"4K UHD Interactive flat panel, Aspect Ratio 16:9,Resolution - 3840 × 2160 Pixels,Brightness 370nits,Contrast Ratio : 4000:1,Viewing Angle : 178°</t>
  </si>
  <si>
    <t>Newline - OPS</t>
  </si>
  <si>
    <t>OPS-621</t>
  </si>
  <si>
    <t>Core i5 8GB Ram 128GB SSD with Win - 10Pro</t>
  </si>
  <si>
    <t>Logic</t>
  </si>
  <si>
    <t>LGF-98</t>
  </si>
  <si>
    <t>Heavy Duty wall mount bracket</t>
  </si>
  <si>
    <t>Reputed</t>
  </si>
  <si>
    <t>Standard</t>
  </si>
  <si>
    <t>10Mtrs HDMI Cable</t>
  </si>
  <si>
    <t>10Mtrs USB Cable</t>
  </si>
  <si>
    <t>Power Cable - 10Mtrs</t>
  </si>
  <si>
    <t>Cable cubby - 1Power,1Lan port, 1HDMI port,1USB port.</t>
  </si>
  <si>
    <t>Ezcast</t>
  </si>
  <si>
    <t>Ezcast -Pro 2</t>
  </si>
  <si>
    <t>Wireless presentation system</t>
  </si>
  <si>
    <t>Training Rm.-Audio Solution</t>
  </si>
  <si>
    <t>JBL</t>
  </si>
  <si>
    <t>Control 25AV</t>
  </si>
  <si>
    <t>Wall mounted Speakers -</t>
  </si>
  <si>
    <t>AKG</t>
  </si>
  <si>
    <r>
      <rPr>
        <sz val="10"/>
        <rFont val="Calibri"/>
        <family val="2"/>
        <scheme val="minor"/>
      </rPr>
      <t>AKG
Perception Wireless 45</t>
    </r>
  </si>
  <si>
    <t>AKG Perception Wireless 45 Presenter Set BD A Wireless Microphone System</t>
  </si>
  <si>
    <t>AKG Perception Wireless 45 Vocal Set BD A Wireless Microphone System</t>
  </si>
  <si>
    <t>GN30M</t>
  </si>
  <si>
    <t>Gooseneck Mic</t>
  </si>
  <si>
    <t>Crown</t>
  </si>
  <si>
    <t>NCDI2X600BL</t>
  </si>
  <si>
    <t>1x600W Power Amplifier with BLU link (IN)</t>
  </si>
  <si>
    <t>Soundcraft</t>
  </si>
  <si>
    <t>Notepad-2</t>
  </si>
  <si>
    <t>Soundcraft Notepad-12FX Small-format Analog Mixing Console with USB I/O</t>
  </si>
  <si>
    <t>Cables &amp; Connectors</t>
  </si>
  <si>
    <t>Installation</t>
  </si>
  <si>
    <t>Commissioning</t>
  </si>
  <si>
    <t>Installation, Commissioning &amp; Testing</t>
  </si>
  <si>
    <r>
      <rPr>
        <b/>
        <sz val="10"/>
        <rFont val="Calibri"/>
        <family val="2"/>
        <scheme val="minor"/>
      </rPr>
      <t>BOARD ROOM VC
Solution</t>
    </r>
  </si>
  <si>
    <t>85"4K UHD Interactive flat panel, Aspect Ratio 16:9,Resolution - 3840 × 2160 Pixels,Brightness 370nits,Contrast Ratio : 4000:1,Viewing Angle : 178°,</t>
  </si>
  <si>
    <t>20Mtrs HDMI Cable</t>
  </si>
  <si>
    <t>Faceplate with 1HDMI port,1USB port.</t>
  </si>
  <si>
    <t>USB 3.0 HUB</t>
  </si>
  <si>
    <t>Ezcast PRO 2</t>
  </si>
  <si>
    <t>Logitech</t>
  </si>
  <si>
    <t>Logitech Rally plus</t>
  </si>
  <si>
    <t>15X Video conferencing system</t>
  </si>
  <si>
    <t>Expension Microphone</t>
  </si>
  <si>
    <t>Installation &amp; commissioning</t>
  </si>
  <si>
    <t>TOTAL AMOUNT INCLUDING GST</t>
  </si>
  <si>
    <t>Qty. (nos)</t>
  </si>
  <si>
    <t>AV SYSTEM</t>
  </si>
  <si>
    <t>INTERIOR TOTAL 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</si>
</sst>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0;[Red]0.00"/>
    <numFmt numFmtId="165" formatCode="_(* #,##0.00_);_(* \(#,##0.00\);_(* &quot;-&quot;??_);_(@_)"/>
  </numFmts>
  <fonts count="42" x14ac:knownFonts="1">
    <font>
      <sz val="11"/>
      <color theme="1"/>
      <name val="Calibri"/>
      <family val="2"/>
      <scheme val="minor"/>
    </font>
    <font>
      <sz val="12"/>
      <color theme="1"/>
      <name val="Arial"/>
      <family val="2"/>
    </font>
    <font>
      <b/>
      <sz val="12"/>
      <color theme="1"/>
      <name val="Arial"/>
      <family val="2"/>
    </font>
    <font>
      <b/>
      <u/>
      <sz val="14"/>
      <color theme="1"/>
      <name val="Arial"/>
      <family val="2"/>
    </font>
    <font>
      <sz val="14"/>
      <color theme="1"/>
      <name val="Arial"/>
      <family val="2"/>
    </font>
    <font>
      <b/>
      <sz val="14"/>
      <color theme="1"/>
      <name val="Arial"/>
      <family val="2"/>
    </font>
    <font>
      <sz val="12"/>
      <name val="Arial"/>
      <family val="2"/>
    </font>
    <font>
      <b/>
      <sz val="16"/>
      <color theme="1"/>
      <name val="Arial"/>
      <family val="2"/>
    </font>
    <font>
      <u/>
      <sz val="12"/>
      <color theme="1"/>
      <name val="Arial"/>
      <family val="2"/>
    </font>
    <font>
      <b/>
      <u/>
      <sz val="12"/>
      <color theme="1"/>
      <name val="Arial"/>
      <family val="2"/>
    </font>
    <font>
      <sz val="10"/>
      <name val="Helv"/>
    </font>
    <font>
      <sz val="11"/>
      <color theme="1"/>
      <name val="Calibri"/>
      <family val="2"/>
      <scheme val="minor"/>
    </font>
    <font>
      <b/>
      <sz val="11"/>
      <color theme="1"/>
      <name val="Arial"/>
      <family val="2"/>
    </font>
    <font>
      <sz val="11"/>
      <color theme="1"/>
      <name val="Arial"/>
      <family val="2"/>
    </font>
    <font>
      <b/>
      <vertAlign val="superscript"/>
      <sz val="11"/>
      <color theme="1"/>
      <name val="Arial"/>
      <family val="2"/>
    </font>
    <font>
      <b/>
      <sz val="11"/>
      <name val="Arial"/>
      <family val="2"/>
    </font>
    <font>
      <sz val="11"/>
      <name val="Arial"/>
      <family val="2"/>
    </font>
    <font>
      <b/>
      <sz val="12"/>
      <name val="Arial"/>
      <family val="2"/>
    </font>
    <font>
      <b/>
      <sz val="12"/>
      <color indexed="10"/>
      <name val="Arial"/>
      <family val="2"/>
    </font>
    <font>
      <b/>
      <sz val="12"/>
      <color indexed="8"/>
      <name val="Arial"/>
      <family val="2"/>
    </font>
    <font>
      <b/>
      <u/>
      <sz val="12"/>
      <name val="Arial"/>
      <family val="2"/>
    </font>
    <font>
      <sz val="12"/>
      <color rgb="FFFF0000"/>
      <name val="Arial"/>
      <family val="2"/>
    </font>
    <font>
      <sz val="12"/>
      <color indexed="10"/>
      <name val="Arial"/>
      <family val="2"/>
    </font>
    <font>
      <sz val="12"/>
      <color indexed="8"/>
      <name val="Arial"/>
      <family val="2"/>
    </font>
    <font>
      <b/>
      <sz val="12"/>
      <color rgb="FFFF0000"/>
      <name val="Arial"/>
      <family val="2"/>
    </font>
    <font>
      <b/>
      <u/>
      <sz val="12"/>
      <color rgb="FFFF0000"/>
      <name val="Arial"/>
      <family val="2"/>
    </font>
    <font>
      <b/>
      <i/>
      <u/>
      <sz val="14"/>
      <name val="Arial"/>
      <family val="2"/>
    </font>
    <font>
      <b/>
      <i/>
      <sz val="12"/>
      <name val="Arial"/>
      <family val="2"/>
    </font>
    <font>
      <b/>
      <sz val="10"/>
      <name val="Arial"/>
      <family val="2"/>
    </font>
    <font>
      <sz val="11"/>
      <name val="Comic Sans MS"/>
      <family val="4"/>
    </font>
    <font>
      <b/>
      <sz val="11"/>
      <name val="Comic Sans MS"/>
      <family val="4"/>
    </font>
    <font>
      <b/>
      <u/>
      <sz val="11"/>
      <name val="Arial"/>
      <family val="2"/>
    </font>
    <font>
      <sz val="10"/>
      <name val="Arial"/>
      <family val="2"/>
    </font>
    <font>
      <u/>
      <sz val="11"/>
      <name val="Arial"/>
      <family val="2"/>
    </font>
    <font>
      <b/>
      <i/>
      <sz val="11"/>
      <color rgb="FFFF0000"/>
      <name val="Arial"/>
      <family val="2"/>
    </font>
    <font>
      <sz val="10"/>
      <color rgb="FF000000"/>
      <name val="Times New Roman"/>
      <family val="1"/>
    </font>
    <font>
      <sz val="10"/>
      <color rgb="FF000000"/>
      <name val="Calibri"/>
      <family val="2"/>
      <scheme val="minor"/>
    </font>
    <font>
      <b/>
      <sz val="10"/>
      <name val="Calibri"/>
      <family val="2"/>
      <scheme val="minor"/>
    </font>
    <font>
      <sz val="10"/>
      <name val="Calibri"/>
      <family val="2"/>
      <scheme val="minor"/>
    </font>
    <font>
      <sz val="10"/>
      <color theme="1"/>
      <name val="Calibri"/>
      <family val="2"/>
      <scheme val="minor"/>
    </font>
    <font>
      <b/>
      <sz val="10"/>
      <color rgb="FF000000"/>
      <name val="Calibri"/>
      <family val="2"/>
      <scheme val="minor"/>
    </font>
    <font>
      <b/>
      <sz val="14"/>
      <color theme="1"/>
      <name val="Calibri"/>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8">
    <border>
      <left/>
      <right/>
      <top/>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thin">
        <color indexed="64"/>
      </left>
      <right style="thin">
        <color indexed="64"/>
      </right>
      <top style="thin">
        <color indexed="64"/>
      </top>
      <bottom style="thin">
        <color indexed="64"/>
      </bottom>
      <diagonal/>
    </border>
    <border>
      <left style="medium">
        <color theme="1" tint="0.499984740745262"/>
      </left>
      <right style="dashed">
        <color theme="1" tint="0.24994659260841701"/>
      </right>
      <top style="medium">
        <color theme="1" tint="0.499984740745262"/>
      </top>
      <bottom style="dashed">
        <color theme="1" tint="0.24994659260841701"/>
      </bottom>
      <diagonal/>
    </border>
    <border>
      <left style="dashed">
        <color theme="1" tint="0.24994659260841701"/>
      </left>
      <right style="dashed">
        <color theme="1" tint="0.24994659260841701"/>
      </right>
      <top style="medium">
        <color theme="1" tint="0.499984740745262"/>
      </top>
      <bottom style="dashed">
        <color theme="1" tint="0.24994659260841701"/>
      </bottom>
      <diagonal/>
    </border>
    <border>
      <left style="dashed">
        <color theme="1" tint="0.24994659260841701"/>
      </left>
      <right style="medium">
        <color theme="1" tint="0.499984740745262"/>
      </right>
      <top style="medium">
        <color theme="1" tint="0.499984740745262"/>
      </top>
      <bottom style="dashed">
        <color theme="1" tint="0.24994659260841701"/>
      </bottom>
      <diagonal/>
    </border>
    <border>
      <left style="medium">
        <color theme="1" tint="0.499984740745262"/>
      </left>
      <right style="dashed">
        <color theme="1" tint="0.24994659260841701"/>
      </right>
      <top style="dashed">
        <color theme="1" tint="0.24994659260841701"/>
      </top>
      <bottom style="dashed">
        <color theme="1" tint="0.24994659260841701"/>
      </bottom>
      <diagonal/>
    </border>
    <border>
      <left style="dashed">
        <color theme="1" tint="0.24994659260841701"/>
      </left>
      <right style="dashed">
        <color theme="1" tint="0.24994659260841701"/>
      </right>
      <top style="dashed">
        <color theme="1" tint="0.24994659260841701"/>
      </top>
      <bottom style="dashed">
        <color theme="1" tint="0.24994659260841701"/>
      </bottom>
      <diagonal/>
    </border>
    <border>
      <left style="dashed">
        <color theme="1" tint="0.24994659260841701"/>
      </left>
      <right style="medium">
        <color theme="1" tint="0.499984740745262"/>
      </right>
      <top style="dashed">
        <color theme="1" tint="0.24994659260841701"/>
      </top>
      <bottom style="dashed">
        <color theme="1" tint="0.24994659260841701"/>
      </bottom>
      <diagonal/>
    </border>
    <border>
      <left style="medium">
        <color theme="1" tint="0.499984740745262"/>
      </left>
      <right style="dashed">
        <color theme="1" tint="0.24994659260841701"/>
      </right>
      <top style="dashed">
        <color theme="1" tint="0.24994659260841701"/>
      </top>
      <bottom style="medium">
        <color theme="1" tint="0.499984740745262"/>
      </bottom>
      <diagonal/>
    </border>
    <border>
      <left style="dashed">
        <color theme="1" tint="0.24994659260841701"/>
      </left>
      <right style="dashed">
        <color theme="1" tint="0.24994659260841701"/>
      </right>
      <top style="dashed">
        <color theme="1" tint="0.24994659260841701"/>
      </top>
      <bottom style="medium">
        <color theme="1" tint="0.499984740745262"/>
      </bottom>
      <diagonal/>
    </border>
    <border>
      <left style="dashed">
        <color theme="1" tint="0.24994659260841701"/>
      </left>
      <right style="medium">
        <color theme="1" tint="0.499984740745262"/>
      </right>
      <top style="dashed">
        <color theme="1" tint="0.24994659260841701"/>
      </top>
      <bottom style="medium">
        <color theme="1" tint="0.499984740745262"/>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style="medium">
        <color theme="1" tint="0.34998626667073579"/>
      </right>
      <top style="thin">
        <color theme="1" tint="0.34998626667073579"/>
      </top>
      <bottom/>
      <diagonal/>
    </border>
  </borders>
  <cellStyleXfs count="6">
    <xf numFmtId="0" fontId="0" fillId="0" borderId="0"/>
    <xf numFmtId="0" fontId="10" fillId="0" borderId="0"/>
    <xf numFmtId="43" fontId="11" fillId="0" borderId="0" applyFont="0" applyFill="0" applyBorder="0" applyAlignment="0" applyProtection="0"/>
    <xf numFmtId="9" fontId="11" fillId="0" borderId="0" applyFont="0" applyFill="0" applyBorder="0" applyAlignment="0" applyProtection="0"/>
    <xf numFmtId="165" fontId="32" fillId="0" borderId="0" applyFont="0" applyFill="0" applyBorder="0" applyAlignment="0" applyProtection="0"/>
    <xf numFmtId="0" fontId="35" fillId="0" borderId="0"/>
  </cellStyleXfs>
  <cellXfs count="378">
    <xf numFmtId="0" fontId="0" fillId="0" borderId="0" xfId="0"/>
    <xf numFmtId="0" fontId="1" fillId="0" borderId="0" xfId="0" applyFont="1"/>
    <xf numFmtId="0" fontId="1" fillId="0" borderId="0" xfId="0" applyFont="1" applyBorder="1"/>
    <xf numFmtId="0" fontId="1" fillId="0" borderId="0" xfId="0" applyFont="1" applyBorder="1" applyAlignment="1">
      <alignment horizontal="center"/>
    </xf>
    <xf numFmtId="2" fontId="1" fillId="0" borderId="0" xfId="0" applyNumberFormat="1" applyFont="1" applyBorder="1"/>
    <xf numFmtId="2" fontId="1" fillId="0" borderId="0" xfId="0" applyNumberFormat="1" applyFont="1" applyBorder="1" applyAlignment="1">
      <alignment horizontal="center"/>
    </xf>
    <xf numFmtId="0" fontId="2" fillId="0" borderId="0" xfId="0" applyFont="1" applyBorder="1" applyAlignment="1">
      <alignment horizontal="center"/>
    </xf>
    <xf numFmtId="0" fontId="9" fillId="0" borderId="0" xfId="0" applyFont="1" applyBorder="1"/>
    <xf numFmtId="2" fontId="2" fillId="0" borderId="0" xfId="0" applyNumberFormat="1" applyFont="1" applyBorder="1"/>
    <xf numFmtId="0" fontId="1" fillId="0" borderId="0" xfId="0" applyFont="1" applyBorder="1" applyAlignment="1">
      <alignment wrapText="1"/>
    </xf>
    <xf numFmtId="0" fontId="1" fillId="0" borderId="0" xfId="0" applyFont="1" applyBorder="1" applyAlignment="1">
      <alignment horizontal="center" vertical="center"/>
    </xf>
    <xf numFmtId="0" fontId="1" fillId="0" borderId="0" xfId="0" applyFont="1" applyAlignment="1">
      <alignment vertical="center"/>
    </xf>
    <xf numFmtId="2" fontId="1" fillId="0" borderId="0" xfId="0" applyNumberFormat="1" applyFont="1" applyBorder="1" applyAlignment="1">
      <alignment horizontal="right"/>
    </xf>
    <xf numFmtId="0" fontId="1" fillId="0" borderId="0" xfId="0" applyFont="1" applyAlignment="1">
      <alignment wrapText="1"/>
    </xf>
    <xf numFmtId="1" fontId="1" fillId="0" borderId="0" xfId="0" applyNumberFormat="1" applyFont="1" applyBorder="1" applyAlignment="1">
      <alignment horizontal="center"/>
    </xf>
    <xf numFmtId="2" fontId="9" fillId="0" borderId="0" xfId="0" applyNumberFormat="1" applyFont="1" applyBorder="1" applyAlignment="1">
      <alignment horizontal="center"/>
    </xf>
    <xf numFmtId="2" fontId="9" fillId="0" borderId="0" xfId="0" applyNumberFormat="1" applyFont="1" applyBorder="1"/>
    <xf numFmtId="0" fontId="1" fillId="0" borderId="0" xfId="0" applyFont="1" applyBorder="1" applyAlignment="1">
      <alignment horizontal="left"/>
    </xf>
    <xf numFmtId="0" fontId="1" fillId="0" borderId="0" xfId="0" applyFont="1" applyAlignment="1">
      <alignment horizontal="center"/>
    </xf>
    <xf numFmtId="2" fontId="1" fillId="0" borderId="0" xfId="0" applyNumberFormat="1" applyFont="1" applyAlignment="1">
      <alignment horizontal="center"/>
    </xf>
    <xf numFmtId="2" fontId="2" fillId="0" borderId="0" xfId="0" applyNumberFormat="1" applyFont="1" applyBorder="1" applyAlignment="1">
      <alignment horizontal="center"/>
    </xf>
    <xf numFmtId="0" fontId="2" fillId="0" borderId="0" xfId="0" applyFont="1" applyBorder="1" applyAlignment="1">
      <alignment vertical="center"/>
    </xf>
    <xf numFmtId="0" fontId="0" fillId="0" borderId="0" xfId="0" applyBorder="1"/>
    <xf numFmtId="0" fontId="8" fillId="0" borderId="0" xfId="0" applyFont="1" applyBorder="1" applyAlignment="1">
      <alignment horizontal="center" vertical="center" wrapText="1"/>
    </xf>
    <xf numFmtId="0" fontId="2" fillId="0" borderId="0" xfId="0" applyFont="1" applyBorder="1" applyAlignment="1">
      <alignment horizontal="center" vertical="center"/>
    </xf>
    <xf numFmtId="0" fontId="1" fillId="0" borderId="0" xfId="0" applyFont="1" applyBorder="1" applyAlignment="1">
      <alignment horizontal="center" vertical="top"/>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1" fontId="1"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4" xfId="0" applyFont="1" applyBorder="1" applyAlignment="1">
      <alignment horizontal="center"/>
    </xf>
    <xf numFmtId="0" fontId="4" fillId="0" borderId="5" xfId="0" applyFont="1" applyBorder="1" applyAlignment="1">
      <alignment horizontal="center" vertical="center"/>
    </xf>
    <xf numFmtId="43" fontId="7" fillId="0" borderId="6" xfId="2"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vertical="center"/>
    </xf>
    <xf numFmtId="0" fontId="5" fillId="0" borderId="7" xfId="0" applyFont="1" applyBorder="1" applyAlignment="1">
      <alignment horizontal="center" vertical="center"/>
    </xf>
    <xf numFmtId="43" fontId="7" fillId="0" borderId="9" xfId="2" applyFont="1" applyBorder="1" applyAlignment="1">
      <alignment horizontal="center" vertical="center"/>
    </xf>
    <xf numFmtId="0" fontId="1" fillId="0" borderId="0" xfId="0" applyFont="1" applyAlignment="1">
      <alignment horizontal="center"/>
    </xf>
    <xf numFmtId="2" fontId="2" fillId="0" borderId="0" xfId="0" applyNumberFormat="1" applyFont="1" applyBorder="1" applyAlignment="1">
      <alignment horizontal="center"/>
    </xf>
    <xf numFmtId="0" fontId="13" fillId="0" borderId="0" xfId="0" applyFont="1"/>
    <xf numFmtId="0" fontId="1" fillId="0" borderId="0" xfId="0" applyFont="1" applyFill="1"/>
    <xf numFmtId="0" fontId="1" fillId="0" borderId="0" xfId="0" applyFont="1" applyFill="1" applyBorder="1" applyAlignment="1">
      <alignment horizontal="center"/>
    </xf>
    <xf numFmtId="0" fontId="1" fillId="0" borderId="0" xfId="0" applyFont="1" applyFill="1" applyBorder="1"/>
    <xf numFmtId="0" fontId="1" fillId="0" borderId="0" xfId="0" applyFont="1" applyFill="1" applyAlignment="1">
      <alignment horizontal="center"/>
    </xf>
    <xf numFmtId="0" fontId="1" fillId="0" borderId="0" xfId="0" applyFont="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Fill="1" applyBorder="1" applyAlignment="1">
      <alignment horizontal="center" vertical="center"/>
    </xf>
    <xf numFmtId="2" fontId="2" fillId="0" borderId="15" xfId="0" applyNumberFormat="1" applyFont="1" applyBorder="1" applyAlignment="1">
      <alignment horizontal="center" vertical="center"/>
    </xf>
    <xf numFmtId="2" fontId="2" fillId="0" borderId="16" xfId="0" applyNumberFormat="1" applyFont="1" applyBorder="1" applyAlignment="1">
      <alignment horizontal="center" vertical="center"/>
    </xf>
    <xf numFmtId="0" fontId="1" fillId="0" borderId="14" xfId="0" applyFont="1" applyBorder="1" applyAlignment="1">
      <alignment horizontal="center"/>
    </xf>
    <xf numFmtId="0" fontId="7" fillId="0" borderId="15" xfId="0" applyFont="1" applyBorder="1" applyAlignment="1">
      <alignment horizontal="center" vertical="center"/>
    </xf>
    <xf numFmtId="1" fontId="1" fillId="0" borderId="15" xfId="0" applyNumberFormat="1" applyFont="1" applyBorder="1" applyAlignment="1">
      <alignment horizontal="center" vertical="center"/>
    </xf>
    <xf numFmtId="2" fontId="1" fillId="0" borderId="15" xfId="0" applyNumberFormat="1" applyFont="1" applyFill="1" applyBorder="1" applyAlignment="1">
      <alignment horizontal="right" vertical="center"/>
    </xf>
    <xf numFmtId="0" fontId="1" fillId="0" borderId="15" xfId="0" applyFont="1" applyBorder="1" applyAlignment="1">
      <alignment horizontal="center" vertical="center"/>
    </xf>
    <xf numFmtId="2" fontId="1" fillId="0" borderId="15" xfId="0" applyNumberFormat="1" applyFont="1" applyBorder="1" applyAlignment="1">
      <alignment horizontal="right" vertical="center"/>
    </xf>
    <xf numFmtId="0" fontId="1" fillId="0" borderId="16" xfId="0" applyFont="1" applyBorder="1" applyAlignment="1">
      <alignment horizontal="right"/>
    </xf>
    <xf numFmtId="0" fontId="5" fillId="0" borderId="14" xfId="0" applyFont="1" applyBorder="1" applyAlignment="1">
      <alignment horizontal="center" vertical="center"/>
    </xf>
    <xf numFmtId="0" fontId="5" fillId="0" borderId="15" xfId="0" applyFont="1" applyBorder="1" applyAlignment="1">
      <alignment horizontal="left" vertical="center"/>
    </xf>
    <xf numFmtId="0" fontId="1" fillId="0" borderId="15" xfId="0" applyFont="1" applyFill="1" applyBorder="1" applyAlignment="1">
      <alignment horizontal="center" vertical="center"/>
    </xf>
    <xf numFmtId="2" fontId="1" fillId="0" borderId="15" xfId="0" applyNumberFormat="1" applyFont="1" applyBorder="1" applyAlignment="1">
      <alignment vertical="center"/>
    </xf>
    <xf numFmtId="2" fontId="2" fillId="0" borderId="16" xfId="0" applyNumberFormat="1" applyFont="1" applyBorder="1" applyAlignment="1">
      <alignment horizontal="right" vertical="center"/>
    </xf>
    <xf numFmtId="0" fontId="2" fillId="0" borderId="15" xfId="0" applyFont="1" applyBorder="1" applyAlignment="1">
      <alignment horizontal="left" vertical="center" wrapText="1"/>
    </xf>
    <xf numFmtId="43" fontId="1" fillId="0" borderId="16" xfId="2" applyFont="1" applyBorder="1" applyAlignment="1">
      <alignment horizontal="right" vertical="center"/>
    </xf>
    <xf numFmtId="0" fontId="1" fillId="0" borderId="14" xfId="0" applyFont="1" applyBorder="1" applyAlignment="1">
      <alignment horizontal="center" vertical="top"/>
    </xf>
    <xf numFmtId="0" fontId="1" fillId="0" borderId="15" xfId="0" applyNumberFormat="1" applyFont="1" applyBorder="1" applyAlignment="1">
      <alignment horizontal="left" vertical="center" wrapText="1"/>
    </xf>
    <xf numFmtId="2" fontId="1" fillId="0" borderId="15" xfId="0" applyNumberFormat="1" applyFont="1" applyBorder="1" applyAlignment="1">
      <alignment horizontal="center" vertical="center"/>
    </xf>
    <xf numFmtId="0" fontId="1" fillId="0" borderId="16" xfId="0" applyFont="1" applyBorder="1"/>
    <xf numFmtId="0" fontId="1" fillId="0" borderId="15" xfId="0" applyFont="1" applyBorder="1" applyAlignment="1">
      <alignment horizontal="left" vertical="center" wrapText="1"/>
    </xf>
    <xf numFmtId="0" fontId="2" fillId="0" borderId="15" xfId="0" applyFont="1" applyBorder="1" applyAlignment="1">
      <alignment vertical="center"/>
    </xf>
    <xf numFmtId="0" fontId="2" fillId="0" borderId="14" xfId="0" applyFont="1" applyBorder="1" applyAlignment="1">
      <alignment horizontal="center" vertical="top"/>
    </xf>
    <xf numFmtId="0" fontId="2" fillId="0" borderId="15" xfId="0" applyFont="1" applyBorder="1" applyAlignment="1">
      <alignment horizontal="left" vertical="center"/>
    </xf>
    <xf numFmtId="0" fontId="12" fillId="0" borderId="15" xfId="0" applyFont="1" applyBorder="1" applyAlignment="1">
      <alignment horizontal="left" vertical="top" wrapText="1"/>
    </xf>
    <xf numFmtId="0" fontId="12" fillId="0" borderId="15" xfId="0" applyFont="1" applyBorder="1" applyAlignment="1">
      <alignment horizontal="left" vertical="center" wrapText="1"/>
    </xf>
    <xf numFmtId="0" fontId="13" fillId="0" borderId="15" xfId="0" applyFont="1" applyBorder="1" applyAlignment="1">
      <alignment horizontal="left" vertical="top" wrapText="1"/>
    </xf>
    <xf numFmtId="0" fontId="13" fillId="0" borderId="15" xfId="0" applyNumberFormat="1" applyFont="1" applyBorder="1" applyAlignment="1">
      <alignment horizontal="left" vertical="center" wrapText="1"/>
    </xf>
    <xf numFmtId="0" fontId="13" fillId="3" borderId="15" xfId="0" applyFont="1" applyFill="1" applyBorder="1" applyAlignment="1">
      <alignment horizontal="left" vertical="top" wrapText="1"/>
    </xf>
    <xf numFmtId="0" fontId="2" fillId="0" borderId="15" xfId="0" applyFont="1" applyFill="1" applyBorder="1" applyAlignment="1">
      <alignment horizontal="left" vertical="center" wrapText="1"/>
    </xf>
    <xf numFmtId="43" fontId="1" fillId="0" borderId="16" xfId="2" applyFont="1" applyBorder="1" applyAlignment="1">
      <alignment vertical="center"/>
    </xf>
    <xf numFmtId="2" fontId="6" fillId="0" borderId="15" xfId="0" applyNumberFormat="1" applyFont="1" applyBorder="1" applyAlignment="1">
      <alignment horizontal="left" vertical="center" wrapText="1"/>
    </xf>
    <xf numFmtId="0" fontId="1" fillId="0" borderId="14" xfId="0" applyFont="1" applyBorder="1" applyAlignment="1">
      <alignment horizontal="center" vertical="center"/>
    </xf>
    <xf numFmtId="43" fontId="5" fillId="0" borderId="16" xfId="2" applyFont="1" applyBorder="1" applyAlignment="1">
      <alignment horizontal="right" vertical="center"/>
    </xf>
    <xf numFmtId="0" fontId="13" fillId="0" borderId="15" xfId="0" applyFont="1" applyFill="1" applyBorder="1" applyAlignment="1">
      <alignment horizontal="left" vertical="top" wrapText="1"/>
    </xf>
    <xf numFmtId="0" fontId="1" fillId="0" borderId="15" xfId="0" applyFont="1" applyBorder="1" applyAlignment="1">
      <alignment vertical="center"/>
    </xf>
    <xf numFmtId="0" fontId="3" fillId="0" borderId="15" xfId="0" applyFont="1" applyBorder="1" applyAlignment="1">
      <alignment horizontal="left" vertical="center"/>
    </xf>
    <xf numFmtId="2" fontId="1" fillId="0" borderId="16" xfId="0" applyNumberFormat="1" applyFont="1" applyBorder="1" applyAlignment="1">
      <alignment vertical="center"/>
    </xf>
    <xf numFmtId="0" fontId="12" fillId="0" borderId="15" xfId="0" applyFont="1" applyFill="1" applyBorder="1" applyAlignment="1">
      <alignment horizontal="left" vertical="top" wrapText="1"/>
    </xf>
    <xf numFmtId="1" fontId="1" fillId="0" borderId="15" xfId="0" applyNumberFormat="1" applyFont="1" applyBorder="1" applyAlignment="1">
      <alignment horizontal="left" vertical="center"/>
    </xf>
    <xf numFmtId="0" fontId="1" fillId="0" borderId="15" xfId="0" applyFont="1" applyFill="1" applyBorder="1" applyAlignment="1">
      <alignment horizontal="left" vertical="center"/>
    </xf>
    <xf numFmtId="0" fontId="1" fillId="0" borderId="15" xfId="0" applyFont="1" applyBorder="1" applyAlignment="1">
      <alignment horizontal="left" vertical="center"/>
    </xf>
    <xf numFmtId="2" fontId="1" fillId="0" borderId="15" xfId="0" applyNumberFormat="1" applyFont="1" applyBorder="1" applyAlignment="1">
      <alignment horizontal="left" vertical="center"/>
    </xf>
    <xf numFmtId="0" fontId="1" fillId="0" borderId="15" xfId="0" applyNumberFormat="1" applyFont="1" applyFill="1" applyBorder="1" applyAlignment="1">
      <alignment horizontal="left" vertical="center" wrapText="1"/>
    </xf>
    <xf numFmtId="0" fontId="2" fillId="0" borderId="15" xfId="0" applyFont="1" applyFill="1" applyBorder="1" applyAlignment="1">
      <alignment vertical="center"/>
    </xf>
    <xf numFmtId="0" fontId="1" fillId="0" borderId="15" xfId="0" applyFont="1" applyFill="1" applyBorder="1" applyAlignment="1">
      <alignment horizontal="left" vertical="top" wrapText="1"/>
    </xf>
    <xf numFmtId="0" fontId="1" fillId="0" borderId="17" xfId="0" applyFont="1" applyBorder="1" applyAlignment="1">
      <alignment horizontal="center" vertical="center"/>
    </xf>
    <xf numFmtId="43" fontId="7" fillId="0" borderId="19" xfId="2" applyFont="1" applyBorder="1" applyAlignment="1">
      <alignment horizontal="right" vertical="center"/>
    </xf>
    <xf numFmtId="0" fontId="13" fillId="0" borderId="15" xfId="0" applyFont="1" applyBorder="1" applyAlignment="1">
      <alignment horizontal="left" vertical="center" wrapText="1"/>
    </xf>
    <xf numFmtId="43" fontId="5" fillId="0" borderId="19" xfId="2" applyFont="1" applyBorder="1" applyAlignment="1">
      <alignment horizontal="right" vertical="center"/>
    </xf>
    <xf numFmtId="0" fontId="1" fillId="0" borderId="15" xfId="0" applyFont="1" applyBorder="1" applyAlignment="1">
      <alignment horizontal="center" vertical="center"/>
    </xf>
    <xf numFmtId="0" fontId="1" fillId="0" borderId="15" xfId="0" applyFont="1" applyBorder="1" applyAlignment="1">
      <alignment horizontal="center" vertical="center"/>
    </xf>
    <xf numFmtId="0" fontId="5" fillId="0" borderId="18" xfId="0" applyFont="1" applyBorder="1" applyAlignment="1">
      <alignment horizontal="right" vertical="center"/>
    </xf>
    <xf numFmtId="0" fontId="2" fillId="0" borderId="14" xfId="0" applyFont="1" applyFill="1" applyBorder="1" applyAlignment="1">
      <alignment horizontal="center" vertical="center"/>
    </xf>
    <xf numFmtId="0" fontId="2" fillId="0" borderId="15" xfId="0" applyFont="1" applyFill="1" applyBorder="1" applyAlignment="1">
      <alignment horizontal="left" vertical="center"/>
    </xf>
    <xf numFmtId="2" fontId="16" fillId="0" borderId="20" xfId="0" applyNumberFormat="1" applyFont="1" applyBorder="1" applyAlignment="1">
      <alignment wrapText="1"/>
    </xf>
    <xf numFmtId="2" fontId="16" fillId="0" borderId="20" xfId="0" applyNumberFormat="1" applyFont="1" applyBorder="1" applyAlignment="1">
      <alignment vertical="center" wrapText="1"/>
    </xf>
    <xf numFmtId="0" fontId="6" fillId="0" borderId="0" xfId="0" applyFont="1" applyAlignment="1">
      <alignment vertical="top"/>
    </xf>
    <xf numFmtId="0" fontId="6" fillId="0" borderId="0" xfId="0" applyFont="1"/>
    <xf numFmtId="0" fontId="6" fillId="0" borderId="24" xfId="0" applyFont="1" applyBorder="1" applyAlignment="1">
      <alignment vertical="top"/>
    </xf>
    <xf numFmtId="0" fontId="17" fillId="0" borderId="0" xfId="0" applyFont="1" applyBorder="1" applyAlignment="1">
      <alignment horizontal="center" vertical="top"/>
    </xf>
    <xf numFmtId="0" fontId="18" fillId="0" borderId="0" xfId="0" applyFont="1" applyBorder="1" applyAlignment="1">
      <alignment vertical="top"/>
    </xf>
    <xf numFmtId="0" fontId="6" fillId="0" borderId="0" xfId="0" applyFont="1" applyBorder="1" applyAlignment="1">
      <alignment vertical="top"/>
    </xf>
    <xf numFmtId="0" fontId="17" fillId="0" borderId="25" xfId="0" applyFont="1" applyBorder="1" applyAlignment="1">
      <alignment horizontal="right" vertical="top"/>
    </xf>
    <xf numFmtId="0" fontId="17" fillId="0" borderId="0" xfId="0" applyFont="1" applyBorder="1" applyAlignment="1">
      <alignment vertical="top"/>
    </xf>
    <xf numFmtId="0" fontId="6" fillId="0" borderId="0" xfId="0" applyFont="1" applyBorder="1"/>
    <xf numFmtId="0" fontId="17" fillId="0" borderId="25" xfId="0" applyFont="1" applyBorder="1" applyAlignment="1">
      <alignment horizontal="left" vertical="top"/>
    </xf>
    <xf numFmtId="0" fontId="17" fillId="0" borderId="10" xfId="0" applyFont="1" applyBorder="1" applyAlignment="1">
      <alignment horizontal="center" vertical="top"/>
    </xf>
    <xf numFmtId="0" fontId="19" fillId="0" borderId="10" xfId="0" applyFont="1" applyBorder="1" applyAlignment="1">
      <alignment horizontal="center" vertical="top"/>
    </xf>
    <xf numFmtId="0" fontId="22" fillId="0" borderId="0" xfId="0" applyFont="1" applyBorder="1" applyAlignment="1">
      <alignment vertical="top"/>
    </xf>
    <xf numFmtId="2" fontId="23" fillId="0" borderId="0" xfId="0" applyNumberFormat="1" applyFont="1" applyBorder="1" applyAlignment="1">
      <alignment vertical="top"/>
    </xf>
    <xf numFmtId="0" fontId="23" fillId="0" borderId="0" xfId="0" applyFont="1" applyBorder="1" applyAlignment="1">
      <alignment vertical="top"/>
    </xf>
    <xf numFmtId="2" fontId="6" fillId="0" borderId="0" xfId="0" applyNumberFormat="1" applyFont="1" applyBorder="1" applyAlignment="1">
      <alignment vertical="top"/>
    </xf>
    <xf numFmtId="2" fontId="22" fillId="0" borderId="0" xfId="0" applyNumberFormat="1" applyFont="1" applyBorder="1" applyAlignment="1">
      <alignment vertical="top"/>
    </xf>
    <xf numFmtId="0" fontId="6" fillId="0" borderId="0" xfId="0" applyFont="1" applyBorder="1" applyAlignment="1">
      <alignment horizontal="justify" vertical="top" wrapText="1"/>
    </xf>
    <xf numFmtId="0" fontId="6" fillId="0" borderId="0" xfId="0" applyFont="1" applyBorder="1" applyAlignment="1">
      <alignment horizontal="center" vertical="top"/>
    </xf>
    <xf numFmtId="2" fontId="6" fillId="0" borderId="0" xfId="0" applyNumberFormat="1" applyFont="1" applyBorder="1" applyAlignment="1">
      <alignment horizontal="center" vertical="top"/>
    </xf>
    <xf numFmtId="0" fontId="23" fillId="0" borderId="0" xfId="0" applyFont="1" applyBorder="1" applyAlignment="1">
      <alignment horizontal="center" vertical="top"/>
    </xf>
    <xf numFmtId="0" fontId="18" fillId="0" borderId="0" xfId="0" applyFont="1" applyBorder="1" applyAlignment="1">
      <alignment horizontal="center" vertical="top"/>
    </xf>
    <xf numFmtId="0" fontId="6" fillId="0" borderId="10" xfId="0" applyFont="1" applyBorder="1" applyAlignment="1">
      <alignment horizontal="center" vertical="top"/>
    </xf>
    <xf numFmtId="0" fontId="17" fillId="0" borderId="10" xfId="0" applyFont="1" applyBorder="1" applyAlignment="1">
      <alignment horizontal="right" vertical="top"/>
    </xf>
    <xf numFmtId="2" fontId="17" fillId="0" borderId="10" xfId="0" applyNumberFormat="1" applyFont="1" applyBorder="1" applyAlignment="1">
      <alignment horizontal="center" vertical="top"/>
    </xf>
    <xf numFmtId="2" fontId="17" fillId="0" borderId="0" xfId="0" applyNumberFormat="1" applyFont="1" applyBorder="1" applyAlignment="1">
      <alignment vertical="top"/>
    </xf>
    <xf numFmtId="0" fontId="6" fillId="0" borderId="24" xfId="0" applyFont="1" applyBorder="1" applyAlignment="1">
      <alignment horizontal="center" vertical="top"/>
    </xf>
    <xf numFmtId="0" fontId="17" fillId="0" borderId="0" xfId="0" applyFont="1" applyBorder="1" applyAlignment="1">
      <alignment horizontal="right" vertical="top"/>
    </xf>
    <xf numFmtId="2" fontId="17" fillId="0" borderId="25" xfId="0" applyNumberFormat="1" applyFont="1" applyBorder="1" applyAlignment="1">
      <alignment horizontal="center" vertical="top"/>
    </xf>
    <xf numFmtId="0" fontId="6" fillId="0" borderId="25" xfId="0" applyFont="1" applyBorder="1" applyAlignment="1">
      <alignment vertical="top"/>
    </xf>
    <xf numFmtId="0" fontId="21" fillId="0" borderId="0" xfId="0" applyFont="1" applyBorder="1" applyAlignment="1">
      <alignment vertical="top"/>
    </xf>
    <xf numFmtId="0" fontId="6" fillId="0" borderId="26" xfId="0" applyFont="1" applyBorder="1"/>
    <xf numFmtId="0" fontId="6" fillId="0" borderId="27" xfId="0" applyFont="1" applyBorder="1"/>
    <xf numFmtId="0" fontId="22" fillId="0" borderId="27" xfId="0" applyFont="1" applyBorder="1" applyAlignment="1">
      <alignment vertical="top"/>
    </xf>
    <xf numFmtId="0" fontId="6" fillId="0" borderId="27" xfId="0" applyFont="1" applyBorder="1" applyAlignment="1">
      <alignment vertical="top"/>
    </xf>
    <xf numFmtId="0" fontId="6" fillId="0" borderId="28" xfId="0" applyFont="1" applyBorder="1" applyAlignment="1">
      <alignmen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indent="2"/>
    </xf>
    <xf numFmtId="0" fontId="6" fillId="0" borderId="0" xfId="0" applyFont="1" applyAlignment="1">
      <alignment horizontal="left" vertical="top" indent="2"/>
    </xf>
    <xf numFmtId="0" fontId="6" fillId="0" borderId="0" xfId="0" applyFont="1" applyAlignment="1">
      <alignment horizontal="left" vertical="top"/>
    </xf>
    <xf numFmtId="0" fontId="22" fillId="0" borderId="0" xfId="0" applyFont="1" applyAlignment="1">
      <alignment horizontal="left" vertical="top"/>
    </xf>
    <xf numFmtId="0" fontId="6" fillId="0" borderId="0" xfId="0" applyFont="1" applyBorder="1" applyAlignment="1">
      <alignment horizontal="left" vertical="top"/>
    </xf>
    <xf numFmtId="0" fontId="16" fillId="0" borderId="0" xfId="0" applyFont="1"/>
    <xf numFmtId="0" fontId="27" fillId="0" borderId="0" xfId="0" applyFont="1" applyAlignment="1">
      <alignment vertical="center"/>
    </xf>
    <xf numFmtId="0" fontId="15" fillId="0" borderId="29"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28" fillId="0" borderId="0" xfId="0" applyFont="1" applyAlignment="1">
      <alignment horizontal="center"/>
    </xf>
    <xf numFmtId="0" fontId="16" fillId="0" borderId="32" xfId="0" applyFont="1" applyBorder="1" applyAlignment="1">
      <alignment horizontal="center" vertical="center"/>
    </xf>
    <xf numFmtId="0" fontId="16" fillId="0" borderId="33" xfId="0" applyFont="1" applyBorder="1" applyAlignment="1">
      <alignment vertical="center" wrapText="1"/>
    </xf>
    <xf numFmtId="1" fontId="16" fillId="0" borderId="33" xfId="0" applyNumberFormat="1" applyFont="1" applyBorder="1" applyAlignment="1">
      <alignment vertical="center"/>
    </xf>
    <xf numFmtId="1" fontId="16" fillId="0" borderId="34" xfId="0" applyNumberFormat="1" applyFont="1" applyBorder="1" applyAlignment="1">
      <alignment vertical="center"/>
    </xf>
    <xf numFmtId="1" fontId="16" fillId="0" borderId="35" xfId="0" applyNumberFormat="1" applyFont="1" applyBorder="1" applyAlignment="1">
      <alignment vertical="center"/>
    </xf>
    <xf numFmtId="0" fontId="16" fillId="0" borderId="36" xfId="0" applyFont="1" applyBorder="1" applyAlignment="1">
      <alignment horizontal="center" vertical="center"/>
    </xf>
    <xf numFmtId="0" fontId="16" fillId="0" borderId="37" xfId="0" applyFont="1" applyBorder="1" applyAlignment="1">
      <alignment vertical="center" wrapText="1"/>
    </xf>
    <xf numFmtId="1" fontId="16" fillId="0" borderId="37" xfId="0" applyNumberFormat="1" applyFont="1" applyBorder="1" applyAlignment="1">
      <alignment vertical="center"/>
    </xf>
    <xf numFmtId="1" fontId="16" fillId="0" borderId="20" xfId="0" applyNumberFormat="1" applyFont="1" applyBorder="1" applyAlignment="1">
      <alignment vertical="center"/>
    </xf>
    <xf numFmtId="1" fontId="16" fillId="0" borderId="38" xfId="0" applyNumberFormat="1" applyFont="1" applyBorder="1" applyAlignment="1">
      <alignment vertical="center"/>
    </xf>
    <xf numFmtId="1" fontId="16" fillId="0" borderId="39" xfId="0" applyNumberFormat="1" applyFont="1" applyBorder="1" applyAlignment="1">
      <alignment vertical="center"/>
    </xf>
    <xf numFmtId="1" fontId="16" fillId="0" borderId="40" xfId="0" applyNumberFormat="1" applyFont="1" applyBorder="1" applyAlignment="1">
      <alignment vertical="center"/>
    </xf>
    <xf numFmtId="0" fontId="15" fillId="0" borderId="30" xfId="0" applyFont="1" applyBorder="1"/>
    <xf numFmtId="1" fontId="15" fillId="0" borderId="30" xfId="0" applyNumberFormat="1" applyFont="1" applyBorder="1"/>
    <xf numFmtId="1" fontId="15" fillId="0" borderId="31" xfId="0" applyNumberFormat="1" applyFont="1" applyBorder="1"/>
    <xf numFmtId="0" fontId="28" fillId="0" borderId="0" xfId="0" applyFont="1"/>
    <xf numFmtId="0" fontId="17" fillId="0" borderId="0" xfId="0" applyFont="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5" fillId="0" borderId="0" xfId="0" applyFont="1" applyAlignment="1">
      <alignment horizontal="center" vertical="center" wrapText="1"/>
    </xf>
    <xf numFmtId="0" fontId="29" fillId="0" borderId="0" xfId="0" applyFont="1" applyAlignment="1">
      <alignment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8" xfId="0" applyFont="1" applyBorder="1" applyAlignment="1">
      <alignment horizontal="center" vertical="center" wrapText="1"/>
    </xf>
    <xf numFmtId="0" fontId="30" fillId="0" borderId="0" xfId="0" applyFont="1" applyAlignment="1">
      <alignment horizontal="center" vertical="center" wrapText="1"/>
    </xf>
    <xf numFmtId="0" fontId="15" fillId="0" borderId="43" xfId="0" applyFont="1" applyBorder="1" applyAlignment="1">
      <alignment horizontal="center" vertical="center" wrapText="1"/>
    </xf>
    <xf numFmtId="0" fontId="15" fillId="0" borderId="20" xfId="0" applyFont="1" applyBorder="1" applyAlignment="1">
      <alignment horizontal="justify" vertical="center" wrapText="1"/>
    </xf>
    <xf numFmtId="0" fontId="16" fillId="0" borderId="20" xfId="0" applyFont="1" applyBorder="1" applyAlignment="1">
      <alignment horizontal="center" vertical="center" wrapText="1"/>
    </xf>
    <xf numFmtId="0" fontId="16" fillId="0" borderId="20" xfId="0" applyFont="1" applyBorder="1" applyAlignment="1">
      <alignment horizontal="justify" vertical="center" wrapText="1"/>
    </xf>
    <xf numFmtId="0" fontId="16" fillId="0" borderId="44" xfId="0" applyFont="1" applyBorder="1" applyAlignment="1">
      <alignment horizontal="center" vertical="center" wrapText="1"/>
    </xf>
    <xf numFmtId="0" fontId="16" fillId="0" borderId="20" xfId="0" applyFont="1" applyBorder="1" applyAlignment="1">
      <alignment vertical="center" wrapText="1"/>
    </xf>
    <xf numFmtId="0" fontId="31" fillId="0" borderId="20" xfId="0" applyFont="1" applyBorder="1" applyAlignment="1">
      <alignment horizontal="justify" vertical="center" wrapText="1"/>
    </xf>
    <xf numFmtId="0" fontId="15" fillId="0" borderId="36" xfId="0" applyFont="1" applyBorder="1" applyAlignment="1">
      <alignment horizontal="center" vertical="center" wrapText="1"/>
    </xf>
    <xf numFmtId="0" fontId="16" fillId="0" borderId="37" xfId="0" applyFont="1" applyBorder="1" applyAlignment="1">
      <alignment horizontal="justify" vertical="center" wrapText="1"/>
    </xf>
    <xf numFmtId="0" fontId="16" fillId="0" borderId="37" xfId="0" applyFont="1" applyBorder="1" applyAlignment="1">
      <alignment horizontal="center" vertical="center" wrapText="1"/>
    </xf>
    <xf numFmtId="0" fontId="16"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10" fontId="15" fillId="0" borderId="20"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0" xfId="0" applyFont="1" applyAlignment="1">
      <alignment horizontal="left" vertical="center" wrapText="1"/>
    </xf>
    <xf numFmtId="0" fontId="15" fillId="0" borderId="51" xfId="0" applyFont="1" applyBorder="1" applyAlignment="1">
      <alignment horizontal="center" vertical="center" wrapText="1"/>
    </xf>
    <xf numFmtId="0" fontId="15" fillId="0" borderId="50" xfId="0" applyFont="1" applyBorder="1" applyAlignment="1">
      <alignment horizontal="left" vertical="center"/>
    </xf>
    <xf numFmtId="0" fontId="15" fillId="0" borderId="0" xfId="0" applyFont="1" applyAlignment="1">
      <alignment horizontal="center" vertical="center"/>
    </xf>
    <xf numFmtId="0" fontId="16" fillId="0" borderId="0" xfId="4" applyNumberFormat="1" applyFont="1" applyAlignment="1">
      <alignment horizontal="center" vertical="center"/>
    </xf>
    <xf numFmtId="0" fontId="16" fillId="0" borderId="51" xfId="0" applyFont="1" applyBorder="1" applyAlignment="1">
      <alignment horizontal="center" vertical="center"/>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33" xfId="4" applyNumberFormat="1" applyFont="1" applyBorder="1" applyAlignment="1">
      <alignment horizontal="center" vertical="center" wrapText="1"/>
    </xf>
    <xf numFmtId="0" fontId="15" fillId="0" borderId="54" xfId="4" applyNumberFormat="1" applyFont="1" applyBorder="1" applyAlignment="1">
      <alignment horizontal="center" vertical="center" wrapText="1"/>
    </xf>
    <xf numFmtId="0" fontId="16" fillId="0" borderId="46" xfId="0" applyFont="1" applyBorder="1" applyAlignment="1">
      <alignment horizontal="center" vertical="center"/>
    </xf>
    <xf numFmtId="0" fontId="16" fillId="0" borderId="55" xfId="0" applyFont="1" applyBorder="1" applyAlignment="1">
      <alignment horizontal="left" vertical="center"/>
    </xf>
    <xf numFmtId="0" fontId="15"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43" xfId="0" applyFont="1" applyBorder="1" applyAlignment="1">
      <alignment horizontal="center" vertical="center"/>
    </xf>
    <xf numFmtId="0" fontId="16" fillId="0" borderId="56" xfId="0" applyFont="1" applyBorder="1" applyAlignment="1">
      <alignment horizontal="left" vertical="center"/>
    </xf>
    <xf numFmtId="0" fontId="16" fillId="0" borderId="20" xfId="4" applyNumberFormat="1" applyFont="1" applyBorder="1" applyAlignment="1">
      <alignment horizontal="center" vertical="center"/>
    </xf>
    <xf numFmtId="0" fontId="16" fillId="0" borderId="20" xfId="0" applyFont="1" applyBorder="1" applyAlignment="1">
      <alignment horizontal="center" vertical="center"/>
    </xf>
    <xf numFmtId="0" fontId="16" fillId="0" borderId="44" xfId="4" applyNumberFormat="1" applyFont="1" applyBorder="1" applyAlignment="1">
      <alignment horizontal="center" vertical="center"/>
    </xf>
    <xf numFmtId="0" fontId="16" fillId="0" borderId="56" xfId="0" applyFont="1" applyBorder="1" applyAlignment="1">
      <alignment horizontal="left" vertical="center" wrapText="1"/>
    </xf>
    <xf numFmtId="1" fontId="16" fillId="0" borderId="20" xfId="0" applyNumberFormat="1" applyFont="1" applyBorder="1" applyAlignment="1">
      <alignment horizontal="center" vertical="center" wrapText="1"/>
    </xf>
    <xf numFmtId="0" fontId="16" fillId="0" borderId="44" xfId="4" applyNumberFormat="1" applyFont="1" applyBorder="1" applyAlignment="1">
      <alignment horizontal="center" vertical="center" wrapText="1"/>
    </xf>
    <xf numFmtId="0" fontId="16" fillId="0" borderId="0" xfId="0" applyFont="1" applyAlignment="1">
      <alignment horizontal="left" vertical="center"/>
    </xf>
    <xf numFmtId="0" fontId="16" fillId="0" borderId="43" xfId="0" applyFont="1" applyBorder="1" applyAlignment="1">
      <alignment horizontal="center" vertical="center" wrapText="1"/>
    </xf>
    <xf numFmtId="0" fontId="33" fillId="0" borderId="56" xfId="0" applyFont="1" applyBorder="1" applyAlignment="1">
      <alignment horizontal="left" vertical="center" wrapText="1"/>
    </xf>
    <xf numFmtId="0" fontId="16" fillId="0" borderId="57" xfId="0" applyFont="1" applyBorder="1" applyAlignment="1">
      <alignment horizontal="center" vertical="center" wrapText="1"/>
    </xf>
    <xf numFmtId="0" fontId="16" fillId="0" borderId="56" xfId="0" applyFont="1" applyBorder="1" applyAlignment="1">
      <alignment horizontal="justify" vertical="center" wrapText="1"/>
    </xf>
    <xf numFmtId="0" fontId="16" fillId="0" borderId="20" xfId="4" applyNumberFormat="1" applyFont="1" applyBorder="1" applyAlignment="1">
      <alignment horizontal="center" vertical="center" wrapText="1"/>
    </xf>
    <xf numFmtId="0" fontId="16" fillId="0" borderId="56" xfId="4" applyNumberFormat="1" applyFont="1" applyBorder="1" applyAlignment="1">
      <alignment horizontal="left" vertical="center" wrapText="1"/>
    </xf>
    <xf numFmtId="0" fontId="16" fillId="0" borderId="36" xfId="0" applyFont="1" applyBorder="1" applyAlignment="1">
      <alignment horizontal="center" vertical="center" wrapText="1"/>
    </xf>
    <xf numFmtId="0" fontId="16" fillId="0" borderId="20" xfId="4" applyNumberFormat="1" applyFont="1" applyBorder="1" applyAlignment="1">
      <alignment horizontal="left" vertical="center" wrapText="1"/>
    </xf>
    <xf numFmtId="0" fontId="16" fillId="0" borderId="42" xfId="0" applyFont="1" applyBorder="1" applyAlignment="1">
      <alignment vertical="center" wrapText="1"/>
    </xf>
    <xf numFmtId="0" fontId="16" fillId="0" borderId="42" xfId="0" applyFont="1" applyBorder="1" applyAlignment="1">
      <alignment horizontal="center" vertical="center"/>
    </xf>
    <xf numFmtId="1" fontId="16" fillId="0" borderId="20" xfId="0" applyNumberFormat="1" applyFont="1" applyBorder="1" applyAlignment="1">
      <alignment horizontal="center" vertical="center"/>
    </xf>
    <xf numFmtId="1" fontId="16" fillId="0" borderId="38" xfId="0" applyNumberFormat="1" applyFont="1" applyBorder="1" applyAlignment="1">
      <alignment horizontal="center"/>
    </xf>
    <xf numFmtId="0" fontId="15" fillId="0" borderId="58" xfId="0" applyFont="1" applyBorder="1" applyAlignment="1">
      <alignment horizontal="center" vertical="center" wrapText="1"/>
    </xf>
    <xf numFmtId="0" fontId="15" fillId="0" borderId="48" xfId="0" applyFont="1" applyBorder="1" applyAlignment="1">
      <alignment horizontal="center" vertical="center"/>
    </xf>
    <xf numFmtId="0" fontId="16" fillId="0" borderId="48" xfId="0" applyFont="1" applyBorder="1" applyAlignment="1">
      <alignment horizontal="center" vertical="center" wrapText="1"/>
    </xf>
    <xf numFmtId="0" fontId="15" fillId="0" borderId="49" xfId="4" applyNumberFormat="1" applyFont="1" applyBorder="1" applyAlignment="1">
      <alignment horizontal="center" vertical="center" wrapText="1"/>
    </xf>
    <xf numFmtId="0" fontId="15" fillId="0" borderId="59" xfId="0" applyFont="1" applyBorder="1" applyAlignment="1">
      <alignment horizontal="center" vertical="center"/>
    </xf>
    <xf numFmtId="0" fontId="16" fillId="0" borderId="34" xfId="0" applyFont="1" applyBorder="1" applyAlignment="1">
      <alignment horizontal="center" vertical="center"/>
    </xf>
    <xf numFmtId="0" fontId="16" fillId="0" borderId="34" xfId="4" applyNumberFormat="1" applyFont="1" applyBorder="1" applyAlignment="1">
      <alignment horizontal="center" vertical="center"/>
    </xf>
    <xf numFmtId="0" fontId="15" fillId="0" borderId="35" xfId="0" applyFont="1" applyBorder="1" applyAlignment="1">
      <alignment horizontal="center" vertical="center"/>
    </xf>
    <xf numFmtId="0" fontId="15" fillId="0" borderId="57" xfId="0" applyFont="1" applyBorder="1" applyAlignment="1">
      <alignment horizontal="center" vertical="center"/>
    </xf>
    <xf numFmtId="10" fontId="16" fillId="0" borderId="20" xfId="4" applyNumberFormat="1" applyFont="1" applyBorder="1" applyAlignment="1">
      <alignment horizontal="center" vertical="center"/>
    </xf>
    <xf numFmtId="0" fontId="16" fillId="0" borderId="44" xfId="0" applyFont="1" applyBorder="1" applyAlignment="1">
      <alignment horizontal="center" vertical="center"/>
    </xf>
    <xf numFmtId="0" fontId="15" fillId="0" borderId="60" xfId="0" applyFont="1" applyBorder="1" applyAlignment="1">
      <alignment horizontal="center" vertical="center"/>
    </xf>
    <xf numFmtId="0" fontId="16" fillId="0" borderId="48" xfId="0" applyFont="1" applyBorder="1" applyAlignment="1">
      <alignment horizontal="center" vertical="center"/>
    </xf>
    <xf numFmtId="0" fontId="16" fillId="0" borderId="48" xfId="4" applyNumberFormat="1" applyFont="1" applyBorder="1" applyAlignment="1">
      <alignment horizontal="center" vertical="center"/>
    </xf>
    <xf numFmtId="0" fontId="15" fillId="0" borderId="49" xfId="0" applyFont="1" applyBorder="1" applyAlignment="1">
      <alignment horizontal="center" vertical="center"/>
    </xf>
    <xf numFmtId="0" fontId="34" fillId="0" borderId="0" xfId="0" applyFont="1" applyAlignment="1">
      <alignment horizontal="left" vertical="center"/>
    </xf>
    <xf numFmtId="0" fontId="36" fillId="0" borderId="0" xfId="5" applyFont="1" applyFill="1" applyBorder="1" applyAlignment="1">
      <alignment horizontal="left" vertical="center"/>
    </xf>
    <xf numFmtId="0" fontId="37" fillId="0" borderId="10" xfId="5" applyFont="1" applyFill="1" applyBorder="1" applyAlignment="1">
      <alignment horizontal="center" vertical="center" wrapText="1"/>
    </xf>
    <xf numFmtId="43" fontId="37" fillId="0" borderId="10" xfId="2" applyFont="1" applyFill="1" applyBorder="1" applyAlignment="1">
      <alignment horizontal="center" vertical="center" wrapText="1"/>
    </xf>
    <xf numFmtId="0" fontId="36" fillId="0" borderId="0" xfId="5" applyFont="1" applyFill="1" applyBorder="1" applyAlignment="1">
      <alignment horizontal="center" vertical="center"/>
    </xf>
    <xf numFmtId="0" fontId="36" fillId="0" borderId="10" xfId="5" applyFont="1" applyFill="1" applyBorder="1" applyAlignment="1">
      <alignment horizontal="left" vertical="center" wrapText="1"/>
    </xf>
    <xf numFmtId="0" fontId="36" fillId="0" borderId="10" xfId="5" applyFont="1" applyFill="1" applyBorder="1" applyAlignment="1">
      <alignment horizontal="center" vertical="center" wrapText="1"/>
    </xf>
    <xf numFmtId="43" fontId="36" fillId="0" borderId="10" xfId="2" applyFont="1" applyFill="1" applyBorder="1" applyAlignment="1">
      <alignment horizontal="center" vertical="center" wrapText="1"/>
    </xf>
    <xf numFmtId="1" fontId="36" fillId="0" borderId="10" xfId="5" applyNumberFormat="1" applyFont="1" applyFill="1" applyBorder="1" applyAlignment="1">
      <alignment horizontal="center" vertical="center" shrinkToFit="1"/>
    </xf>
    <xf numFmtId="0" fontId="38" fillId="0" borderId="10" xfId="5" applyFont="1" applyFill="1" applyBorder="1" applyAlignment="1">
      <alignment horizontal="center" vertical="center" wrapText="1"/>
    </xf>
    <xf numFmtId="0" fontId="38" fillId="0" borderId="10" xfId="5" applyFont="1" applyFill="1" applyBorder="1" applyAlignment="1">
      <alignment horizontal="left" vertical="center" wrapText="1"/>
    </xf>
    <xf numFmtId="43" fontId="39" fillId="0" borderId="10" xfId="2" applyFont="1" applyFill="1" applyBorder="1" applyAlignment="1">
      <alignment horizontal="center" vertical="center"/>
    </xf>
    <xf numFmtId="43" fontId="36" fillId="0" borderId="10" xfId="2" applyFont="1" applyFill="1" applyBorder="1" applyAlignment="1">
      <alignment horizontal="left" vertical="center" wrapText="1"/>
    </xf>
    <xf numFmtId="43" fontId="36" fillId="0" borderId="10" xfId="2" applyFont="1" applyFill="1" applyBorder="1" applyAlignment="1">
      <alignment horizontal="center" vertical="center" shrinkToFit="1"/>
    </xf>
    <xf numFmtId="43" fontId="36" fillId="0" borderId="10" xfId="2" applyFont="1" applyFill="1" applyBorder="1" applyAlignment="1">
      <alignment horizontal="right" vertical="center" shrinkToFit="1"/>
    </xf>
    <xf numFmtId="43" fontId="38" fillId="0" borderId="10" xfId="2" applyFont="1" applyFill="1" applyBorder="1" applyAlignment="1">
      <alignment horizontal="left" vertical="center" wrapText="1"/>
    </xf>
    <xf numFmtId="43" fontId="37" fillId="0" borderId="10" xfId="2" applyFont="1" applyFill="1" applyBorder="1" applyAlignment="1">
      <alignment horizontal="left" vertical="center" wrapText="1"/>
    </xf>
    <xf numFmtId="43" fontId="38" fillId="0" borderId="10" xfId="2" applyFont="1" applyFill="1" applyBorder="1" applyAlignment="1">
      <alignment horizontal="right" vertical="center" wrapText="1"/>
    </xf>
    <xf numFmtId="43" fontId="37" fillId="0" borderId="10" xfId="2" applyFont="1" applyFill="1" applyBorder="1" applyAlignment="1">
      <alignment horizontal="right" vertical="center" wrapText="1"/>
    </xf>
    <xf numFmtId="43" fontId="36" fillId="0" borderId="0" xfId="2" applyFont="1" applyFill="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14" xfId="0" applyFont="1" applyBorder="1" applyAlignment="1">
      <alignment horizontal="center" vertical="center"/>
    </xf>
    <xf numFmtId="0" fontId="13" fillId="0" borderId="15" xfId="0" applyFont="1" applyBorder="1" applyAlignment="1">
      <alignment vertical="center"/>
    </xf>
    <xf numFmtId="0" fontId="13" fillId="0" borderId="16" xfId="0" applyFont="1" applyBorder="1" applyAlignment="1">
      <alignmen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43" fontId="12" fillId="0" borderId="16" xfId="2" applyFont="1" applyBorder="1" applyAlignment="1">
      <alignment vertical="center"/>
    </xf>
    <xf numFmtId="0" fontId="16" fillId="2" borderId="15" xfId="0" applyFont="1" applyFill="1" applyBorder="1" applyAlignment="1">
      <alignment horizontal="right" vertical="center"/>
    </xf>
    <xf numFmtId="43" fontId="13" fillId="0" borderId="16" xfId="2" applyFont="1" applyBorder="1" applyAlignment="1">
      <alignment vertical="center"/>
    </xf>
    <xf numFmtId="43" fontId="13" fillId="0" borderId="16" xfId="0" applyNumberFormat="1" applyFont="1" applyBorder="1" applyAlignment="1">
      <alignment vertical="center"/>
    </xf>
    <xf numFmtId="0" fontId="2" fillId="0" borderId="15" xfId="0" applyFont="1" applyBorder="1" applyAlignment="1">
      <alignment horizontal="right" vertical="center"/>
    </xf>
    <xf numFmtId="43" fontId="2" fillId="0" borderId="16" xfId="2" applyFont="1" applyBorder="1" applyAlignment="1">
      <alignment vertical="center"/>
    </xf>
    <xf numFmtId="43" fontId="5" fillId="0" borderId="19" xfId="2" applyFont="1" applyBorder="1" applyAlignment="1">
      <alignment vertical="center"/>
    </xf>
    <xf numFmtId="1" fontId="0" fillId="0" borderId="0" xfId="0" applyNumberFormat="1"/>
    <xf numFmtId="43" fontId="0" fillId="0" borderId="0" xfId="2" applyFont="1"/>
    <xf numFmtId="43" fontId="0" fillId="0" borderId="0" xfId="0" applyNumberFormat="1"/>
    <xf numFmtId="0" fontId="5" fillId="0" borderId="65"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3" fillId="0" borderId="0" xfId="0" applyFont="1" applyBorder="1" applyAlignment="1">
      <alignment horizontal="center" vertical="center"/>
    </xf>
    <xf numFmtId="0" fontId="2" fillId="0" borderId="0" xfId="0" applyFont="1" applyBorder="1" applyAlignment="1">
      <alignment horizontal="center" vertical="center" wrapText="1"/>
    </xf>
    <xf numFmtId="0" fontId="1" fillId="0" borderId="0" xfId="0" applyFont="1" applyAlignment="1">
      <alignment horizontal="center"/>
    </xf>
    <xf numFmtId="0" fontId="5" fillId="0" borderId="10" xfId="0" applyFont="1" applyFill="1" applyBorder="1" applyAlignment="1">
      <alignment horizontal="center" vertical="center" wrapText="1"/>
    </xf>
    <xf numFmtId="0" fontId="2" fillId="0" borderId="0" xfId="0" applyFont="1" applyBorder="1" applyAlignment="1">
      <alignment horizontal="left" vertical="center" wrapText="1"/>
    </xf>
    <xf numFmtId="2" fontId="2" fillId="0" borderId="0" xfId="0" applyNumberFormat="1" applyFont="1" applyBorder="1" applyAlignment="1">
      <alignment horizontal="center"/>
    </xf>
    <xf numFmtId="0" fontId="9"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18" xfId="0" applyFont="1" applyBorder="1" applyAlignment="1">
      <alignment horizontal="right" vertical="center"/>
    </xf>
    <xf numFmtId="0" fontId="7" fillId="0" borderId="0" xfId="0" applyFont="1" applyBorder="1" applyAlignment="1">
      <alignment horizontal="left" vertical="center"/>
    </xf>
    <xf numFmtId="0" fontId="5" fillId="0" borderId="18" xfId="0" applyFont="1" applyBorder="1" applyAlignment="1">
      <alignment horizontal="center" vertical="center"/>
    </xf>
    <xf numFmtId="0" fontId="5" fillId="0" borderId="15" xfId="0" applyFont="1" applyBorder="1" applyAlignment="1">
      <alignment horizontal="righ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6" fillId="0" borderId="0" xfId="0" applyFont="1" applyBorder="1" applyAlignment="1">
      <alignment vertical="top"/>
    </xf>
    <xf numFmtId="0" fontId="6" fillId="0" borderId="25" xfId="0" applyFont="1" applyBorder="1" applyAlignment="1">
      <alignment vertical="top"/>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vertical="top"/>
    </xf>
    <xf numFmtId="0" fontId="6" fillId="0" borderId="0" xfId="0" applyFont="1" applyBorder="1" applyAlignment="1">
      <alignment horizontal="left"/>
    </xf>
    <xf numFmtId="0" fontId="6" fillId="0" borderId="25" xfId="0" applyFont="1" applyBorder="1" applyAlignment="1">
      <alignment horizontal="left"/>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27" fillId="0" borderId="62" xfId="0" applyFont="1" applyBorder="1" applyAlignment="1">
      <alignment horizontal="center" vertical="center"/>
    </xf>
    <xf numFmtId="0" fontId="16" fillId="0" borderId="57" xfId="0" applyFont="1" applyBorder="1" applyAlignment="1">
      <alignment horizontal="center" vertical="center" wrapText="1"/>
    </xf>
    <xf numFmtId="0" fontId="16" fillId="0" borderId="43" xfId="0" applyFont="1" applyBorder="1" applyAlignment="1">
      <alignment horizontal="center" vertical="center" wrapText="1"/>
    </xf>
    <xf numFmtId="0" fontId="26" fillId="0" borderId="0" xfId="0" applyFont="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4" xfId="0" applyFont="1" applyBorder="1" applyAlignment="1">
      <alignment horizontal="left" vertical="center" wrapText="1"/>
    </xf>
    <xf numFmtId="0" fontId="15" fillId="0" borderId="20" xfId="0" applyFont="1" applyBorder="1" applyAlignment="1">
      <alignment horizontal="left" vertical="center" wrapText="1"/>
    </xf>
    <xf numFmtId="0" fontId="15" fillId="0" borderId="48" xfId="0" applyFont="1" applyBorder="1" applyAlignment="1">
      <alignment horizontal="left" vertical="center" wrapText="1"/>
    </xf>
    <xf numFmtId="0" fontId="26" fillId="0" borderId="64" xfId="0" applyFont="1" applyBorder="1" applyAlignment="1">
      <alignment horizontal="center" vertical="center"/>
    </xf>
    <xf numFmtId="0" fontId="40" fillId="0" borderId="10" xfId="5" applyFont="1" applyFill="1" applyBorder="1" applyAlignment="1">
      <alignment horizontal="right" vertical="center" wrapText="1"/>
    </xf>
    <xf numFmtId="0" fontId="41" fillId="2" borderId="27" xfId="5" applyFont="1" applyFill="1" applyBorder="1" applyAlignment="1" applyProtection="1">
      <alignment horizontal="center" vertical="center"/>
    </xf>
    <xf numFmtId="0" fontId="37" fillId="0" borderId="10" xfId="5" applyFont="1" applyFill="1" applyBorder="1" applyAlignment="1">
      <alignment horizontal="center" vertical="center" wrapText="1"/>
    </xf>
    <xf numFmtId="0" fontId="36" fillId="0" borderId="10" xfId="5" applyFont="1" applyFill="1" applyBorder="1" applyAlignment="1">
      <alignment horizontal="center" vertical="center" wrapText="1"/>
    </xf>
    <xf numFmtId="0" fontId="1" fillId="0" borderId="66" xfId="0" applyFont="1" applyBorder="1" applyAlignment="1">
      <alignment horizontal="center" vertical="center"/>
    </xf>
    <xf numFmtId="43" fontId="7" fillId="0" borderId="67" xfId="2" applyFont="1" applyBorder="1" applyAlignment="1">
      <alignment horizontal="center" vertical="center"/>
    </xf>
    <xf numFmtId="0" fontId="3" fillId="0" borderId="8" xfId="0" applyFont="1" applyBorder="1" applyAlignment="1">
      <alignment horizontal="center" vertical="center"/>
    </xf>
    <xf numFmtId="0" fontId="17" fillId="0" borderId="10" xfId="0" applyFont="1" applyBorder="1" applyAlignment="1">
      <alignment horizontal="center" vertical="center"/>
    </xf>
    <xf numFmtId="0" fontId="18" fillId="0" borderId="10" xfId="0" applyFont="1" applyBorder="1" applyAlignment="1">
      <alignment horizontal="center" vertical="top"/>
    </xf>
    <xf numFmtId="0" fontId="6" fillId="0" borderId="10" xfId="0" applyFont="1" applyBorder="1" applyAlignment="1">
      <alignment horizontal="center" vertical="center"/>
    </xf>
    <xf numFmtId="0" fontId="20" fillId="0" borderId="10" xfId="0" applyFont="1" applyBorder="1" applyAlignment="1">
      <alignment vertical="center" wrapText="1"/>
    </xf>
    <xf numFmtId="0" fontId="21" fillId="0" borderId="10" xfId="0" applyFont="1" applyBorder="1" applyAlignment="1">
      <alignment horizontal="center" vertical="center"/>
    </xf>
    <xf numFmtId="164" fontId="21" fillId="0" borderId="10" xfId="0" applyNumberFormat="1" applyFont="1" applyBorder="1" applyAlignment="1">
      <alignment horizontal="center" vertical="center"/>
    </xf>
    <xf numFmtId="2" fontId="6" fillId="0" borderId="10" xfId="0" applyNumberFormat="1" applyFont="1" applyBorder="1" applyAlignment="1">
      <alignment horizontal="center" vertical="center"/>
    </xf>
    <xf numFmtId="0" fontId="23" fillId="0" borderId="10" xfId="0" applyFont="1" applyBorder="1" applyAlignment="1">
      <alignment vertical="center"/>
    </xf>
    <xf numFmtId="0" fontId="6" fillId="0" borderId="10" xfId="0" applyFont="1" applyBorder="1" applyAlignment="1">
      <alignment vertical="center" wrapText="1"/>
    </xf>
    <xf numFmtId="164" fontId="6" fillId="0" borderId="10" xfId="0" applyNumberFormat="1" applyFont="1" applyBorder="1" applyAlignment="1">
      <alignment horizontal="center" vertical="center"/>
    </xf>
    <xf numFmtId="0" fontId="6" fillId="0" borderId="10" xfId="0" applyFont="1" applyBorder="1" applyAlignment="1">
      <alignment horizontal="left" vertical="center" wrapText="1"/>
    </xf>
    <xf numFmtId="14" fontId="6" fillId="0" borderId="10" xfId="0" applyNumberFormat="1" applyFont="1" applyBorder="1" applyAlignment="1">
      <alignment vertical="center"/>
    </xf>
    <xf numFmtId="0" fontId="21" fillId="0" borderId="10" xfId="0" applyFont="1" applyBorder="1" applyAlignment="1">
      <alignment vertical="center"/>
    </xf>
    <xf numFmtId="0" fontId="23" fillId="0" borderId="10" xfId="0" applyFont="1" applyBorder="1" applyAlignment="1">
      <alignment vertical="center" wrapText="1"/>
    </xf>
    <xf numFmtId="2" fontId="21" fillId="0" borderId="10" xfId="0" applyNumberFormat="1" applyFont="1" applyBorder="1" applyAlignment="1">
      <alignment horizontal="center" vertical="center"/>
    </xf>
    <xf numFmtId="0" fontId="1" fillId="0" borderId="10" xfId="0" applyFont="1" applyFill="1" applyBorder="1" applyAlignment="1">
      <alignment horizontal="left" vertical="center" wrapText="1"/>
    </xf>
    <xf numFmtId="0" fontId="23" fillId="0" borderId="10" xfId="0" applyFont="1" applyBorder="1" applyAlignment="1">
      <alignment horizontal="center" vertical="center"/>
    </xf>
    <xf numFmtId="1" fontId="6" fillId="0" borderId="10" xfId="0" applyNumberFormat="1" applyFont="1" applyBorder="1" applyAlignment="1">
      <alignment horizontal="center" vertical="center"/>
    </xf>
    <xf numFmtId="1" fontId="21" fillId="0" borderId="10" xfId="0" applyNumberFormat="1" applyFont="1" applyBorder="1" applyAlignment="1">
      <alignment horizontal="center" vertical="center"/>
    </xf>
    <xf numFmtId="14" fontId="6" fillId="0" borderId="10" xfId="0" applyNumberFormat="1" applyFont="1" applyBorder="1" applyAlignment="1">
      <alignment vertical="center" wrapText="1"/>
    </xf>
    <xf numFmtId="0" fontId="6" fillId="0" borderId="10" xfId="0" applyFont="1" applyBorder="1" applyAlignment="1">
      <alignment horizontal="center" vertical="center" wrapText="1"/>
    </xf>
    <xf numFmtId="0" fontId="21" fillId="0" borderId="10" xfId="0" applyFont="1" applyBorder="1" applyAlignment="1">
      <alignment vertical="center" wrapText="1"/>
    </xf>
    <xf numFmtId="0" fontId="17" fillId="0" borderId="10" xfId="0" applyFont="1" applyBorder="1" applyAlignment="1">
      <alignment vertical="center" wrapText="1"/>
    </xf>
    <xf numFmtId="9" fontId="6" fillId="0" borderId="10" xfId="3" applyFont="1" applyBorder="1" applyAlignment="1">
      <alignment horizontal="left" vertical="center" wrapText="1"/>
    </xf>
    <xf numFmtId="0" fontId="17" fillId="0" borderId="10" xfId="0" applyFont="1" applyBorder="1" applyAlignment="1">
      <alignment vertical="center"/>
    </xf>
    <xf numFmtId="0" fontId="20" fillId="0" borderId="10" xfId="0" applyFont="1" applyBorder="1" applyAlignment="1">
      <alignment vertical="center"/>
    </xf>
    <xf numFmtId="0" fontId="22" fillId="0" borderId="10" xfId="0" applyFont="1" applyBorder="1" applyAlignment="1">
      <alignment horizontal="center" vertical="center"/>
    </xf>
    <xf numFmtId="0" fontId="6" fillId="0" borderId="10" xfId="0" applyFont="1" applyBorder="1" applyAlignment="1">
      <alignment vertical="center"/>
    </xf>
    <xf numFmtId="0" fontId="17" fillId="0" borderId="10" xfId="0" applyFont="1" applyBorder="1" applyAlignment="1">
      <alignment horizontal="left" vertical="center"/>
    </xf>
    <xf numFmtId="0" fontId="24" fillId="0" borderId="10" xfId="0" applyFont="1" applyBorder="1" applyAlignment="1">
      <alignment horizontal="center" vertical="center"/>
    </xf>
    <xf numFmtId="0" fontId="25" fillId="0" borderId="10" xfId="0" applyFont="1" applyBorder="1" applyAlignment="1">
      <alignment vertical="center"/>
    </xf>
    <xf numFmtId="0" fontId="17" fillId="0" borderId="10" xfId="0" applyFont="1" applyBorder="1" applyAlignment="1">
      <alignment horizontal="justify" vertical="top" wrapText="1"/>
    </xf>
    <xf numFmtId="2" fontId="6" fillId="0" borderId="10"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10" xfId="0" applyFont="1" applyBorder="1" applyAlignment="1">
      <alignment horizontal="justify" vertical="top" wrapText="1"/>
    </xf>
    <xf numFmtId="0" fontId="6" fillId="0" borderId="10" xfId="0" applyFont="1" applyBorder="1" applyAlignment="1">
      <alignment vertical="top"/>
    </xf>
    <xf numFmtId="14" fontId="6" fillId="0" borderId="10" xfId="0" applyNumberFormat="1" applyFont="1" applyBorder="1" applyAlignment="1">
      <alignment horizontal="left" vertical="top" wrapText="1"/>
    </xf>
    <xf numFmtId="14" fontId="6" fillId="0" borderId="10" xfId="0" applyNumberFormat="1" applyFont="1" applyBorder="1" applyAlignment="1">
      <alignment horizontal="left" vertical="center" wrapText="1"/>
    </xf>
    <xf numFmtId="0" fontId="22" fillId="0" borderId="10" xfId="0" applyFont="1" applyBorder="1" applyAlignment="1">
      <alignment vertical="center"/>
    </xf>
    <xf numFmtId="0" fontId="22" fillId="0" borderId="10" xfId="0" applyFont="1" applyBorder="1" applyAlignment="1">
      <alignment vertical="top"/>
    </xf>
  </cellXfs>
  <cellStyles count="6">
    <cellStyle name="Comma" xfId="2" builtinId="3"/>
    <cellStyle name="Comma 15" xfId="4"/>
    <cellStyle name="Normal" xfId="0" builtinId="0"/>
    <cellStyle name="Normal 2 57" xfId="5"/>
    <cellStyle name="Percent" xfId="3" builtinId="5"/>
    <cellStyle name="Style 1"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HVAC\31%20DEC%2021\BOQ%20for%20Souharda%20Bank%20R1%20-%20Blank%20ed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VRV - Basement"/>
      <sheetName val="VRV - Ground"/>
      <sheetName val="VRV - First"/>
    </sheetNames>
    <sheetDataSet>
      <sheetData sheetId="0"/>
      <sheetData sheetId="1">
        <row r="3">
          <cell r="A3" t="str">
            <v>VRV System - Basement Floor</v>
          </cell>
        </row>
      </sheetData>
      <sheetData sheetId="2">
        <row r="3">
          <cell r="A3" t="str">
            <v>VRV System - Ground Floor</v>
          </cell>
        </row>
      </sheetData>
      <sheetData sheetId="3">
        <row r="3">
          <cell r="A3" t="str">
            <v>VRV System - First Floor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tabSelected="1" zoomScaleNormal="100" workbookViewId="0">
      <selection activeCell="F11" sqref="F11"/>
    </sheetView>
  </sheetViews>
  <sheetFormatPr defaultColWidth="9.109375" defaultRowHeight="13.8" x14ac:dyDescent="0.25"/>
  <cols>
    <col min="1" max="1" width="10.6640625" style="42" customWidth="1"/>
    <col min="2" max="2" width="65.6640625" style="42" customWidth="1"/>
    <col min="3" max="3" width="21.88671875" style="42" customWidth="1"/>
    <col min="4" max="16384" width="9.109375" style="42"/>
  </cols>
  <sheetData>
    <row r="1" spans="1:3" ht="69.900000000000006" customHeight="1" x14ac:dyDescent="0.25">
      <c r="A1" s="289" t="s">
        <v>147</v>
      </c>
      <c r="B1" s="289"/>
      <c r="C1" s="289"/>
    </row>
    <row r="2" spans="1:3" ht="14.4" thickBot="1" x14ac:dyDescent="0.3">
      <c r="A2" s="272"/>
      <c r="B2" s="273"/>
      <c r="C2" s="273"/>
    </row>
    <row r="3" spans="1:3" ht="24.9" customHeight="1" x14ac:dyDescent="0.25">
      <c r="A3" s="290" t="s">
        <v>98</v>
      </c>
      <c r="B3" s="291"/>
      <c r="C3" s="292"/>
    </row>
    <row r="4" spans="1:3" x14ac:dyDescent="0.25">
      <c r="A4" s="274"/>
      <c r="B4" s="275"/>
      <c r="C4" s="276"/>
    </row>
    <row r="5" spans="1:3" ht="15.6" x14ac:dyDescent="0.25">
      <c r="A5" s="48" t="s">
        <v>99</v>
      </c>
      <c r="B5" s="277" t="s">
        <v>100</v>
      </c>
      <c r="C5" s="278" t="s">
        <v>101</v>
      </c>
    </row>
    <row r="6" spans="1:3" ht="15.6" x14ac:dyDescent="0.25">
      <c r="A6" s="48"/>
      <c r="B6" s="277"/>
      <c r="C6" s="278"/>
    </row>
    <row r="7" spans="1:3" x14ac:dyDescent="0.25">
      <c r="A7" s="274">
        <v>1</v>
      </c>
      <c r="B7" s="275" t="s">
        <v>102</v>
      </c>
      <c r="C7" s="279"/>
    </row>
    <row r="8" spans="1:3" x14ac:dyDescent="0.25">
      <c r="A8" s="274"/>
      <c r="B8" s="280" t="s">
        <v>103</v>
      </c>
      <c r="C8" s="281"/>
    </row>
    <row r="9" spans="1:3" x14ac:dyDescent="0.25">
      <c r="A9" s="274"/>
      <c r="B9" s="280" t="s">
        <v>104</v>
      </c>
      <c r="C9" s="281"/>
    </row>
    <row r="10" spans="1:3" x14ac:dyDescent="0.25">
      <c r="A10" s="274"/>
      <c r="B10" s="280" t="s">
        <v>105</v>
      </c>
      <c r="C10" s="282"/>
    </row>
    <row r="11" spans="1:3" ht="15.6" x14ac:dyDescent="0.25">
      <c r="A11" s="274"/>
      <c r="B11" s="283" t="s">
        <v>106</v>
      </c>
      <c r="C11" s="284"/>
    </row>
    <row r="12" spans="1:3" ht="15.6" x14ac:dyDescent="0.25">
      <c r="A12" s="274"/>
      <c r="B12" s="283"/>
      <c r="C12" s="284"/>
    </row>
    <row r="13" spans="1:3" x14ac:dyDescent="0.25">
      <c r="A13" s="274">
        <v>2</v>
      </c>
      <c r="B13" s="275" t="s">
        <v>114</v>
      </c>
      <c r="C13" s="279"/>
    </row>
    <row r="14" spans="1:3" x14ac:dyDescent="0.25">
      <c r="A14" s="274"/>
      <c r="B14" s="280" t="s">
        <v>103</v>
      </c>
      <c r="C14" s="281"/>
    </row>
    <row r="15" spans="1:3" x14ac:dyDescent="0.25">
      <c r="A15" s="274"/>
      <c r="B15" s="280" t="s">
        <v>104</v>
      </c>
      <c r="C15" s="281"/>
    </row>
    <row r="16" spans="1:3" x14ac:dyDescent="0.25">
      <c r="A16" s="274"/>
      <c r="B16" s="280" t="s">
        <v>105</v>
      </c>
      <c r="C16" s="282"/>
    </row>
    <row r="17" spans="1:3" ht="15.6" x14ac:dyDescent="0.25">
      <c r="A17" s="274"/>
      <c r="B17" s="283" t="s">
        <v>106</v>
      </c>
      <c r="C17" s="284"/>
    </row>
    <row r="18" spans="1:3" x14ac:dyDescent="0.25">
      <c r="A18" s="274"/>
      <c r="B18" s="275"/>
      <c r="C18" s="281"/>
    </row>
    <row r="19" spans="1:3" x14ac:dyDescent="0.25">
      <c r="A19" s="274">
        <v>3</v>
      </c>
      <c r="B19" s="275" t="s">
        <v>107</v>
      </c>
      <c r="C19" s="281"/>
    </row>
    <row r="20" spans="1:3" x14ac:dyDescent="0.25">
      <c r="A20" s="274" t="s">
        <v>108</v>
      </c>
      <c r="B20" s="275" t="s">
        <v>109</v>
      </c>
      <c r="C20" s="279"/>
    </row>
    <row r="21" spans="1:3" x14ac:dyDescent="0.25">
      <c r="A21" s="274"/>
      <c r="B21" s="280" t="s">
        <v>110</v>
      </c>
      <c r="C21" s="281"/>
    </row>
    <row r="22" spans="1:3" x14ac:dyDescent="0.25">
      <c r="A22" s="274"/>
      <c r="B22" s="280" t="s">
        <v>111</v>
      </c>
      <c r="C22" s="281"/>
    </row>
    <row r="23" spans="1:3" x14ac:dyDescent="0.25">
      <c r="A23" s="274"/>
      <c r="B23" s="280" t="s">
        <v>105</v>
      </c>
      <c r="C23" s="282"/>
    </row>
    <row r="24" spans="1:3" ht="15.6" x14ac:dyDescent="0.25">
      <c r="A24" s="274"/>
      <c r="B24" s="283" t="s">
        <v>106</v>
      </c>
      <c r="C24" s="284"/>
    </row>
    <row r="25" spans="1:3" x14ac:dyDescent="0.25">
      <c r="A25" s="274"/>
      <c r="B25" s="275"/>
      <c r="C25" s="281"/>
    </row>
    <row r="26" spans="1:3" x14ac:dyDescent="0.25">
      <c r="A26" s="274" t="s">
        <v>112</v>
      </c>
      <c r="B26" s="275" t="s">
        <v>113</v>
      </c>
      <c r="C26" s="279"/>
    </row>
    <row r="27" spans="1:3" x14ac:dyDescent="0.25">
      <c r="A27" s="274"/>
      <c r="B27" s="280" t="s">
        <v>103</v>
      </c>
      <c r="C27" s="281"/>
    </row>
    <row r="28" spans="1:3" x14ac:dyDescent="0.25">
      <c r="A28" s="274"/>
      <c r="B28" s="280" t="s">
        <v>104</v>
      </c>
      <c r="C28" s="281"/>
    </row>
    <row r="29" spans="1:3" x14ac:dyDescent="0.25">
      <c r="A29" s="274"/>
      <c r="B29" s="280" t="s">
        <v>105</v>
      </c>
      <c r="C29" s="282"/>
    </row>
    <row r="30" spans="1:3" ht="15.6" x14ac:dyDescent="0.25">
      <c r="A30" s="274"/>
      <c r="B30" s="283" t="s">
        <v>106</v>
      </c>
      <c r="C30" s="284"/>
    </row>
    <row r="31" spans="1:3" ht="15.6" x14ac:dyDescent="0.25">
      <c r="A31" s="274"/>
      <c r="B31" s="283"/>
      <c r="C31" s="284"/>
    </row>
    <row r="32" spans="1:3" x14ac:dyDescent="0.25">
      <c r="A32" s="274">
        <v>4</v>
      </c>
      <c r="B32" s="275" t="s">
        <v>443</v>
      </c>
      <c r="C32" s="279"/>
    </row>
    <row r="33" spans="1:3" x14ac:dyDescent="0.25">
      <c r="A33" s="274"/>
      <c r="B33" s="280" t="s">
        <v>103</v>
      </c>
      <c r="C33" s="281"/>
    </row>
    <row r="34" spans="1:3" x14ac:dyDescent="0.25">
      <c r="A34" s="274"/>
      <c r="B34" s="280" t="s">
        <v>104</v>
      </c>
      <c r="C34" s="281"/>
    </row>
    <row r="35" spans="1:3" x14ac:dyDescent="0.25">
      <c r="A35" s="274"/>
      <c r="B35" s="280" t="s">
        <v>105</v>
      </c>
      <c r="C35" s="282"/>
    </row>
    <row r="36" spans="1:3" ht="15.6" x14ac:dyDescent="0.25">
      <c r="A36" s="274"/>
      <c r="B36" s="283" t="s">
        <v>106</v>
      </c>
      <c r="C36" s="284"/>
    </row>
    <row r="37" spans="1:3" x14ac:dyDescent="0.25">
      <c r="A37" s="274"/>
      <c r="B37" s="275"/>
      <c r="C37" s="281"/>
    </row>
    <row r="38" spans="1:3" x14ac:dyDescent="0.25">
      <c r="A38" s="274"/>
      <c r="B38" s="280"/>
      <c r="C38" s="281"/>
    </row>
    <row r="39" spans="1:3" ht="18" thickBot="1" x14ac:dyDescent="0.3">
      <c r="A39" s="97"/>
      <c r="B39" s="103" t="s">
        <v>115</v>
      </c>
      <c r="C39" s="285"/>
    </row>
    <row r="40" spans="1:3" ht="18" customHeight="1" x14ac:dyDescent="0.25">
      <c r="A40" s="293"/>
      <c r="B40" s="293"/>
      <c r="C40" s="293"/>
    </row>
    <row r="42" spans="1:3" ht="36.9" customHeight="1" x14ac:dyDescent="0.25">
      <c r="A42" s="294"/>
      <c r="B42" s="294"/>
      <c r="C42" s="294"/>
    </row>
  </sheetData>
  <mergeCells count="4">
    <mergeCell ref="A1:C1"/>
    <mergeCell ref="A3:C3"/>
    <mergeCell ref="A40:C40"/>
    <mergeCell ref="A42:C42"/>
  </mergeCells>
  <pageMargins left="0.7" right="0.7" top="0.75" bottom="0.75" header="0.3" footer="0.3"/>
  <pageSetup paperSize="9" scale="87"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51"/>
  <sheetViews>
    <sheetView topLeftCell="A25" zoomScaleNormal="100" workbookViewId="0">
      <selection activeCell="B44" sqref="B44"/>
    </sheetView>
  </sheetViews>
  <sheetFormatPr defaultRowHeight="13.8" x14ac:dyDescent="0.3"/>
  <cols>
    <col min="1" max="1" width="6.44140625" style="175" customWidth="1"/>
    <col min="2" max="2" width="61" style="175" customWidth="1"/>
    <col min="3" max="3" width="6" style="175" bestFit="1" customWidth="1"/>
    <col min="4" max="4" width="6.109375" style="206" bestFit="1" customWidth="1"/>
    <col min="5" max="5" width="10.5546875" style="206" customWidth="1"/>
    <col min="6" max="6" width="10.44140625" style="175" bestFit="1" customWidth="1"/>
    <col min="7" max="9" width="9.109375" style="175"/>
    <col min="10" max="11" width="13.44140625" style="175" bestFit="1" customWidth="1"/>
    <col min="12" max="256" width="9.109375" style="175"/>
    <col min="257" max="257" width="6.44140625" style="175" customWidth="1"/>
    <col min="258" max="258" width="61" style="175" customWidth="1"/>
    <col min="259" max="259" width="6" style="175" bestFit="1" customWidth="1"/>
    <col min="260" max="260" width="6.109375" style="175" bestFit="1" customWidth="1"/>
    <col min="261" max="261" width="10.5546875" style="175" customWidth="1"/>
    <col min="262" max="262" width="10.44140625" style="175" bestFit="1" customWidth="1"/>
    <col min="263" max="265" width="9.109375" style="175"/>
    <col min="266" max="267" width="13.44140625" style="175" bestFit="1" customWidth="1"/>
    <col min="268" max="512" width="9.109375" style="175"/>
    <col min="513" max="513" width="6.44140625" style="175" customWidth="1"/>
    <col min="514" max="514" width="61" style="175" customWidth="1"/>
    <col min="515" max="515" width="6" style="175" bestFit="1" customWidth="1"/>
    <col min="516" max="516" width="6.109375" style="175" bestFit="1" customWidth="1"/>
    <col min="517" max="517" width="10.5546875" style="175" customWidth="1"/>
    <col min="518" max="518" width="10.44140625" style="175" bestFit="1" customWidth="1"/>
    <col min="519" max="521" width="9.109375" style="175"/>
    <col min="522" max="523" width="13.44140625" style="175" bestFit="1" customWidth="1"/>
    <col min="524" max="768" width="9.109375" style="175"/>
    <col min="769" max="769" width="6.44140625" style="175" customWidth="1"/>
    <col min="770" max="770" width="61" style="175" customWidth="1"/>
    <col min="771" max="771" width="6" style="175" bestFit="1" customWidth="1"/>
    <col min="772" max="772" width="6.109375" style="175" bestFit="1" customWidth="1"/>
    <col min="773" max="773" width="10.5546875" style="175" customWidth="1"/>
    <col min="774" max="774" width="10.44140625" style="175" bestFit="1" customWidth="1"/>
    <col min="775" max="777" width="9.109375" style="175"/>
    <col min="778" max="779" width="13.44140625" style="175" bestFit="1" customWidth="1"/>
    <col min="780" max="1024" width="9.109375" style="175"/>
    <col min="1025" max="1025" width="6.44140625" style="175" customWidth="1"/>
    <col min="1026" max="1026" width="61" style="175" customWidth="1"/>
    <col min="1027" max="1027" width="6" style="175" bestFit="1" customWidth="1"/>
    <col min="1028" max="1028" width="6.109375" style="175" bestFit="1" customWidth="1"/>
    <col min="1029" max="1029" width="10.5546875" style="175" customWidth="1"/>
    <col min="1030" max="1030" width="10.44140625" style="175" bestFit="1" customWidth="1"/>
    <col min="1031" max="1033" width="9.109375" style="175"/>
    <col min="1034" max="1035" width="13.44140625" style="175" bestFit="1" customWidth="1"/>
    <col min="1036" max="1280" width="9.109375" style="175"/>
    <col min="1281" max="1281" width="6.44140625" style="175" customWidth="1"/>
    <col min="1282" max="1282" width="61" style="175" customWidth="1"/>
    <col min="1283" max="1283" width="6" style="175" bestFit="1" customWidth="1"/>
    <col min="1284" max="1284" width="6.109375" style="175" bestFit="1" customWidth="1"/>
    <col min="1285" max="1285" width="10.5546875" style="175" customWidth="1"/>
    <col min="1286" max="1286" width="10.44140625" style="175" bestFit="1" customWidth="1"/>
    <col min="1287" max="1289" width="9.109375" style="175"/>
    <col min="1290" max="1291" width="13.44140625" style="175" bestFit="1" customWidth="1"/>
    <col min="1292" max="1536" width="9.109375" style="175"/>
    <col min="1537" max="1537" width="6.44140625" style="175" customWidth="1"/>
    <col min="1538" max="1538" width="61" style="175" customWidth="1"/>
    <col min="1539" max="1539" width="6" style="175" bestFit="1" customWidth="1"/>
    <col min="1540" max="1540" width="6.109375" style="175" bestFit="1" customWidth="1"/>
    <col min="1541" max="1541" width="10.5546875" style="175" customWidth="1"/>
    <col min="1542" max="1542" width="10.44140625" style="175" bestFit="1" customWidth="1"/>
    <col min="1543" max="1545" width="9.109375" style="175"/>
    <col min="1546" max="1547" width="13.44140625" style="175" bestFit="1" customWidth="1"/>
    <col min="1548" max="1792" width="9.109375" style="175"/>
    <col min="1793" max="1793" width="6.44140625" style="175" customWidth="1"/>
    <col min="1794" max="1794" width="61" style="175" customWidth="1"/>
    <col min="1795" max="1795" width="6" style="175" bestFit="1" customWidth="1"/>
    <col min="1796" max="1796" width="6.109375" style="175" bestFit="1" customWidth="1"/>
    <col min="1797" max="1797" width="10.5546875" style="175" customWidth="1"/>
    <col min="1798" max="1798" width="10.44140625" style="175" bestFit="1" customWidth="1"/>
    <col min="1799" max="1801" width="9.109375" style="175"/>
    <col min="1802" max="1803" width="13.44140625" style="175" bestFit="1" customWidth="1"/>
    <col min="1804" max="2048" width="9.109375" style="175"/>
    <col min="2049" max="2049" width="6.44140625" style="175" customWidth="1"/>
    <col min="2050" max="2050" width="61" style="175" customWidth="1"/>
    <col min="2051" max="2051" width="6" style="175" bestFit="1" customWidth="1"/>
    <col min="2052" max="2052" width="6.109375" style="175" bestFit="1" customWidth="1"/>
    <col min="2053" max="2053" width="10.5546875" style="175" customWidth="1"/>
    <col min="2054" max="2054" width="10.44140625" style="175" bestFit="1" customWidth="1"/>
    <col min="2055" max="2057" width="9.109375" style="175"/>
    <col min="2058" max="2059" width="13.44140625" style="175" bestFit="1" customWidth="1"/>
    <col min="2060" max="2304" width="9.109375" style="175"/>
    <col min="2305" max="2305" width="6.44140625" style="175" customWidth="1"/>
    <col min="2306" max="2306" width="61" style="175" customWidth="1"/>
    <col min="2307" max="2307" width="6" style="175" bestFit="1" customWidth="1"/>
    <col min="2308" max="2308" width="6.109375" style="175" bestFit="1" customWidth="1"/>
    <col min="2309" max="2309" width="10.5546875" style="175" customWidth="1"/>
    <col min="2310" max="2310" width="10.44140625" style="175" bestFit="1" customWidth="1"/>
    <col min="2311" max="2313" width="9.109375" style="175"/>
    <col min="2314" max="2315" width="13.44140625" style="175" bestFit="1" customWidth="1"/>
    <col min="2316" max="2560" width="9.109375" style="175"/>
    <col min="2561" max="2561" width="6.44140625" style="175" customWidth="1"/>
    <col min="2562" max="2562" width="61" style="175" customWidth="1"/>
    <col min="2563" max="2563" width="6" style="175" bestFit="1" customWidth="1"/>
    <col min="2564" max="2564" width="6.109375" style="175" bestFit="1" customWidth="1"/>
    <col min="2565" max="2565" width="10.5546875" style="175" customWidth="1"/>
    <col min="2566" max="2566" width="10.44140625" style="175" bestFit="1" customWidth="1"/>
    <col min="2567" max="2569" width="9.109375" style="175"/>
    <col min="2570" max="2571" width="13.44140625" style="175" bestFit="1" customWidth="1"/>
    <col min="2572" max="2816" width="9.109375" style="175"/>
    <col min="2817" max="2817" width="6.44140625" style="175" customWidth="1"/>
    <col min="2818" max="2818" width="61" style="175" customWidth="1"/>
    <col min="2819" max="2819" width="6" style="175" bestFit="1" customWidth="1"/>
    <col min="2820" max="2820" width="6.109375" style="175" bestFit="1" customWidth="1"/>
    <col min="2821" max="2821" width="10.5546875" style="175" customWidth="1"/>
    <col min="2822" max="2822" width="10.44140625" style="175" bestFit="1" customWidth="1"/>
    <col min="2823" max="2825" width="9.109375" style="175"/>
    <col min="2826" max="2827" width="13.44140625" style="175" bestFit="1" customWidth="1"/>
    <col min="2828" max="3072" width="9.109375" style="175"/>
    <col min="3073" max="3073" width="6.44140625" style="175" customWidth="1"/>
    <col min="3074" max="3074" width="61" style="175" customWidth="1"/>
    <col min="3075" max="3075" width="6" style="175" bestFit="1" customWidth="1"/>
    <col min="3076" max="3076" width="6.109375" style="175" bestFit="1" customWidth="1"/>
    <col min="3077" max="3077" width="10.5546875" style="175" customWidth="1"/>
    <col min="3078" max="3078" width="10.44140625" style="175" bestFit="1" customWidth="1"/>
    <col min="3079" max="3081" width="9.109375" style="175"/>
    <col min="3082" max="3083" width="13.44140625" style="175" bestFit="1" customWidth="1"/>
    <col min="3084" max="3328" width="9.109375" style="175"/>
    <col min="3329" max="3329" width="6.44140625" style="175" customWidth="1"/>
    <col min="3330" max="3330" width="61" style="175" customWidth="1"/>
    <col min="3331" max="3331" width="6" style="175" bestFit="1" customWidth="1"/>
    <col min="3332" max="3332" width="6.109375" style="175" bestFit="1" customWidth="1"/>
    <col min="3333" max="3333" width="10.5546875" style="175" customWidth="1"/>
    <col min="3334" max="3334" width="10.44140625" style="175" bestFit="1" customWidth="1"/>
    <col min="3335" max="3337" width="9.109375" style="175"/>
    <col min="3338" max="3339" width="13.44140625" style="175" bestFit="1" customWidth="1"/>
    <col min="3340" max="3584" width="9.109375" style="175"/>
    <col min="3585" max="3585" width="6.44140625" style="175" customWidth="1"/>
    <col min="3586" max="3586" width="61" style="175" customWidth="1"/>
    <col min="3587" max="3587" width="6" style="175" bestFit="1" customWidth="1"/>
    <col min="3588" max="3588" width="6.109375" style="175" bestFit="1" customWidth="1"/>
    <col min="3589" max="3589" width="10.5546875" style="175" customWidth="1"/>
    <col min="3590" max="3590" width="10.44140625" style="175" bestFit="1" customWidth="1"/>
    <col min="3591" max="3593" width="9.109375" style="175"/>
    <col min="3594" max="3595" width="13.44140625" style="175" bestFit="1" customWidth="1"/>
    <col min="3596" max="3840" width="9.109375" style="175"/>
    <col min="3841" max="3841" width="6.44140625" style="175" customWidth="1"/>
    <col min="3842" max="3842" width="61" style="175" customWidth="1"/>
    <col min="3843" max="3843" width="6" style="175" bestFit="1" customWidth="1"/>
    <col min="3844" max="3844" width="6.109375" style="175" bestFit="1" customWidth="1"/>
    <col min="3845" max="3845" width="10.5546875" style="175" customWidth="1"/>
    <col min="3846" max="3846" width="10.44140625" style="175" bestFit="1" customWidth="1"/>
    <col min="3847" max="3849" width="9.109375" style="175"/>
    <col min="3850" max="3851" width="13.44140625" style="175" bestFit="1" customWidth="1"/>
    <col min="3852" max="4096" width="9.109375" style="175"/>
    <col min="4097" max="4097" width="6.44140625" style="175" customWidth="1"/>
    <col min="4098" max="4098" width="61" style="175" customWidth="1"/>
    <col min="4099" max="4099" width="6" style="175" bestFit="1" customWidth="1"/>
    <col min="4100" max="4100" width="6.109375" style="175" bestFit="1" customWidth="1"/>
    <col min="4101" max="4101" width="10.5546875" style="175" customWidth="1"/>
    <col min="4102" max="4102" width="10.44140625" style="175" bestFit="1" customWidth="1"/>
    <col min="4103" max="4105" width="9.109375" style="175"/>
    <col min="4106" max="4107" width="13.44140625" style="175" bestFit="1" customWidth="1"/>
    <col min="4108" max="4352" width="9.109375" style="175"/>
    <col min="4353" max="4353" width="6.44140625" style="175" customWidth="1"/>
    <col min="4354" max="4354" width="61" style="175" customWidth="1"/>
    <col min="4355" max="4355" width="6" style="175" bestFit="1" customWidth="1"/>
    <col min="4356" max="4356" width="6.109375" style="175" bestFit="1" customWidth="1"/>
    <col min="4357" max="4357" width="10.5546875" style="175" customWidth="1"/>
    <col min="4358" max="4358" width="10.44140625" style="175" bestFit="1" customWidth="1"/>
    <col min="4359" max="4361" width="9.109375" style="175"/>
    <col min="4362" max="4363" width="13.44140625" style="175" bestFit="1" customWidth="1"/>
    <col min="4364" max="4608" width="9.109375" style="175"/>
    <col min="4609" max="4609" width="6.44140625" style="175" customWidth="1"/>
    <col min="4610" max="4610" width="61" style="175" customWidth="1"/>
    <col min="4611" max="4611" width="6" style="175" bestFit="1" customWidth="1"/>
    <col min="4612" max="4612" width="6.109375" style="175" bestFit="1" customWidth="1"/>
    <col min="4613" max="4613" width="10.5546875" style="175" customWidth="1"/>
    <col min="4614" max="4614" width="10.44140625" style="175" bestFit="1" customWidth="1"/>
    <col min="4615" max="4617" width="9.109375" style="175"/>
    <col min="4618" max="4619" width="13.44140625" style="175" bestFit="1" customWidth="1"/>
    <col min="4620" max="4864" width="9.109375" style="175"/>
    <col min="4865" max="4865" width="6.44140625" style="175" customWidth="1"/>
    <col min="4866" max="4866" width="61" style="175" customWidth="1"/>
    <col min="4867" max="4867" width="6" style="175" bestFit="1" customWidth="1"/>
    <col min="4868" max="4868" width="6.109375" style="175" bestFit="1" customWidth="1"/>
    <col min="4869" max="4869" width="10.5546875" style="175" customWidth="1"/>
    <col min="4870" max="4870" width="10.44140625" style="175" bestFit="1" customWidth="1"/>
    <col min="4871" max="4873" width="9.109375" style="175"/>
    <col min="4874" max="4875" width="13.44140625" style="175" bestFit="1" customWidth="1"/>
    <col min="4876" max="5120" width="9.109375" style="175"/>
    <col min="5121" max="5121" width="6.44140625" style="175" customWidth="1"/>
    <col min="5122" max="5122" width="61" style="175" customWidth="1"/>
    <col min="5123" max="5123" width="6" style="175" bestFit="1" customWidth="1"/>
    <col min="5124" max="5124" width="6.109375" style="175" bestFit="1" customWidth="1"/>
    <col min="5125" max="5125" width="10.5546875" style="175" customWidth="1"/>
    <col min="5126" max="5126" width="10.44140625" style="175" bestFit="1" customWidth="1"/>
    <col min="5127" max="5129" width="9.109375" style="175"/>
    <col min="5130" max="5131" width="13.44140625" style="175" bestFit="1" customWidth="1"/>
    <col min="5132" max="5376" width="9.109375" style="175"/>
    <col min="5377" max="5377" width="6.44140625" style="175" customWidth="1"/>
    <col min="5378" max="5378" width="61" style="175" customWidth="1"/>
    <col min="5379" max="5379" width="6" style="175" bestFit="1" customWidth="1"/>
    <col min="5380" max="5380" width="6.109375" style="175" bestFit="1" customWidth="1"/>
    <col min="5381" max="5381" width="10.5546875" style="175" customWidth="1"/>
    <col min="5382" max="5382" width="10.44140625" style="175" bestFit="1" customWidth="1"/>
    <col min="5383" max="5385" width="9.109375" style="175"/>
    <col min="5386" max="5387" width="13.44140625" style="175" bestFit="1" customWidth="1"/>
    <col min="5388" max="5632" width="9.109375" style="175"/>
    <col min="5633" max="5633" width="6.44140625" style="175" customWidth="1"/>
    <col min="5634" max="5634" width="61" style="175" customWidth="1"/>
    <col min="5635" max="5635" width="6" style="175" bestFit="1" customWidth="1"/>
    <col min="5636" max="5636" width="6.109375" style="175" bestFit="1" customWidth="1"/>
    <col min="5637" max="5637" width="10.5546875" style="175" customWidth="1"/>
    <col min="5638" max="5638" width="10.44140625" style="175" bestFit="1" customWidth="1"/>
    <col min="5639" max="5641" width="9.109375" style="175"/>
    <col min="5642" max="5643" width="13.44140625" style="175" bestFit="1" customWidth="1"/>
    <col min="5644" max="5888" width="9.109375" style="175"/>
    <col min="5889" max="5889" width="6.44140625" style="175" customWidth="1"/>
    <col min="5890" max="5890" width="61" style="175" customWidth="1"/>
    <col min="5891" max="5891" width="6" style="175" bestFit="1" customWidth="1"/>
    <col min="5892" max="5892" width="6.109375" style="175" bestFit="1" customWidth="1"/>
    <col min="5893" max="5893" width="10.5546875" style="175" customWidth="1"/>
    <col min="5894" max="5894" width="10.44140625" style="175" bestFit="1" customWidth="1"/>
    <col min="5895" max="5897" width="9.109375" style="175"/>
    <col min="5898" max="5899" width="13.44140625" style="175" bestFit="1" customWidth="1"/>
    <col min="5900" max="6144" width="9.109375" style="175"/>
    <col min="6145" max="6145" width="6.44140625" style="175" customWidth="1"/>
    <col min="6146" max="6146" width="61" style="175" customWidth="1"/>
    <col min="6147" max="6147" width="6" style="175" bestFit="1" customWidth="1"/>
    <col min="6148" max="6148" width="6.109375" style="175" bestFit="1" customWidth="1"/>
    <col min="6149" max="6149" width="10.5546875" style="175" customWidth="1"/>
    <col min="6150" max="6150" width="10.44140625" style="175" bestFit="1" customWidth="1"/>
    <col min="6151" max="6153" width="9.109375" style="175"/>
    <col min="6154" max="6155" width="13.44140625" style="175" bestFit="1" customWidth="1"/>
    <col min="6156" max="6400" width="9.109375" style="175"/>
    <col min="6401" max="6401" width="6.44140625" style="175" customWidth="1"/>
    <col min="6402" max="6402" width="61" style="175" customWidth="1"/>
    <col min="6403" max="6403" width="6" style="175" bestFit="1" customWidth="1"/>
    <col min="6404" max="6404" width="6.109375" style="175" bestFit="1" customWidth="1"/>
    <col min="6405" max="6405" width="10.5546875" style="175" customWidth="1"/>
    <col min="6406" max="6406" width="10.44140625" style="175" bestFit="1" customWidth="1"/>
    <col min="6407" max="6409" width="9.109375" style="175"/>
    <col min="6410" max="6411" width="13.44140625" style="175" bestFit="1" customWidth="1"/>
    <col min="6412" max="6656" width="9.109375" style="175"/>
    <col min="6657" max="6657" width="6.44140625" style="175" customWidth="1"/>
    <col min="6658" max="6658" width="61" style="175" customWidth="1"/>
    <col min="6659" max="6659" width="6" style="175" bestFit="1" customWidth="1"/>
    <col min="6660" max="6660" width="6.109375" style="175" bestFit="1" customWidth="1"/>
    <col min="6661" max="6661" width="10.5546875" style="175" customWidth="1"/>
    <col min="6662" max="6662" width="10.44140625" style="175" bestFit="1" customWidth="1"/>
    <col min="6663" max="6665" width="9.109375" style="175"/>
    <col min="6666" max="6667" width="13.44140625" style="175" bestFit="1" customWidth="1"/>
    <col min="6668" max="6912" width="9.109375" style="175"/>
    <col min="6913" max="6913" width="6.44140625" style="175" customWidth="1"/>
    <col min="6914" max="6914" width="61" style="175" customWidth="1"/>
    <col min="6915" max="6915" width="6" style="175" bestFit="1" customWidth="1"/>
    <col min="6916" max="6916" width="6.109375" style="175" bestFit="1" customWidth="1"/>
    <col min="6917" max="6917" width="10.5546875" style="175" customWidth="1"/>
    <col min="6918" max="6918" width="10.44140625" style="175" bestFit="1" customWidth="1"/>
    <col min="6919" max="6921" width="9.109375" style="175"/>
    <col min="6922" max="6923" width="13.44140625" style="175" bestFit="1" customWidth="1"/>
    <col min="6924" max="7168" width="9.109375" style="175"/>
    <col min="7169" max="7169" width="6.44140625" style="175" customWidth="1"/>
    <col min="7170" max="7170" width="61" style="175" customWidth="1"/>
    <col min="7171" max="7171" width="6" style="175" bestFit="1" customWidth="1"/>
    <col min="7172" max="7172" width="6.109375" style="175" bestFit="1" customWidth="1"/>
    <col min="7173" max="7173" width="10.5546875" style="175" customWidth="1"/>
    <col min="7174" max="7174" width="10.44140625" style="175" bestFit="1" customWidth="1"/>
    <col min="7175" max="7177" width="9.109375" style="175"/>
    <col min="7178" max="7179" width="13.44140625" style="175" bestFit="1" customWidth="1"/>
    <col min="7180" max="7424" width="9.109375" style="175"/>
    <col min="7425" max="7425" width="6.44140625" style="175" customWidth="1"/>
    <col min="7426" max="7426" width="61" style="175" customWidth="1"/>
    <col min="7427" max="7427" width="6" style="175" bestFit="1" customWidth="1"/>
    <col min="7428" max="7428" width="6.109375" style="175" bestFit="1" customWidth="1"/>
    <col min="7429" max="7429" width="10.5546875" style="175" customWidth="1"/>
    <col min="7430" max="7430" width="10.44140625" style="175" bestFit="1" customWidth="1"/>
    <col min="7431" max="7433" width="9.109375" style="175"/>
    <col min="7434" max="7435" width="13.44140625" style="175" bestFit="1" customWidth="1"/>
    <col min="7436" max="7680" width="9.109375" style="175"/>
    <col min="7681" max="7681" width="6.44140625" style="175" customWidth="1"/>
    <col min="7682" max="7682" width="61" style="175" customWidth="1"/>
    <col min="7683" max="7683" width="6" style="175" bestFit="1" customWidth="1"/>
    <col min="7684" max="7684" width="6.109375" style="175" bestFit="1" customWidth="1"/>
    <col min="7685" max="7685" width="10.5546875" style="175" customWidth="1"/>
    <col min="7686" max="7686" width="10.44140625" style="175" bestFit="1" customWidth="1"/>
    <col min="7687" max="7689" width="9.109375" style="175"/>
    <col min="7690" max="7691" width="13.44140625" style="175" bestFit="1" customWidth="1"/>
    <col min="7692" max="7936" width="9.109375" style="175"/>
    <col min="7937" max="7937" width="6.44140625" style="175" customWidth="1"/>
    <col min="7938" max="7938" width="61" style="175" customWidth="1"/>
    <col min="7939" max="7939" width="6" style="175" bestFit="1" customWidth="1"/>
    <col min="7940" max="7940" width="6.109375" style="175" bestFit="1" customWidth="1"/>
    <col min="7941" max="7941" width="10.5546875" style="175" customWidth="1"/>
    <col min="7942" max="7942" width="10.44140625" style="175" bestFit="1" customWidth="1"/>
    <col min="7943" max="7945" width="9.109375" style="175"/>
    <col min="7946" max="7947" width="13.44140625" style="175" bestFit="1" customWidth="1"/>
    <col min="7948" max="8192" width="9.109375" style="175"/>
    <col min="8193" max="8193" width="6.44140625" style="175" customWidth="1"/>
    <col min="8194" max="8194" width="61" style="175" customWidth="1"/>
    <col min="8195" max="8195" width="6" style="175" bestFit="1" customWidth="1"/>
    <col min="8196" max="8196" width="6.109375" style="175" bestFit="1" customWidth="1"/>
    <col min="8197" max="8197" width="10.5546875" style="175" customWidth="1"/>
    <col min="8198" max="8198" width="10.44140625" style="175" bestFit="1" customWidth="1"/>
    <col min="8199" max="8201" width="9.109375" style="175"/>
    <col min="8202" max="8203" width="13.44140625" style="175" bestFit="1" customWidth="1"/>
    <col min="8204" max="8448" width="9.109375" style="175"/>
    <col min="8449" max="8449" width="6.44140625" style="175" customWidth="1"/>
    <col min="8450" max="8450" width="61" style="175" customWidth="1"/>
    <col min="8451" max="8451" width="6" style="175" bestFit="1" customWidth="1"/>
    <col min="8452" max="8452" width="6.109375" style="175" bestFit="1" customWidth="1"/>
    <col min="8453" max="8453" width="10.5546875" style="175" customWidth="1"/>
    <col min="8454" max="8454" width="10.44140625" style="175" bestFit="1" customWidth="1"/>
    <col min="8455" max="8457" width="9.109375" style="175"/>
    <col min="8458" max="8459" width="13.44140625" style="175" bestFit="1" customWidth="1"/>
    <col min="8460" max="8704" width="9.109375" style="175"/>
    <col min="8705" max="8705" width="6.44140625" style="175" customWidth="1"/>
    <col min="8706" max="8706" width="61" style="175" customWidth="1"/>
    <col min="8707" max="8707" width="6" style="175" bestFit="1" customWidth="1"/>
    <col min="8708" max="8708" width="6.109375" style="175" bestFit="1" customWidth="1"/>
    <col min="8709" max="8709" width="10.5546875" style="175" customWidth="1"/>
    <col min="8710" max="8710" width="10.44140625" style="175" bestFit="1" customWidth="1"/>
    <col min="8711" max="8713" width="9.109375" style="175"/>
    <col min="8714" max="8715" width="13.44140625" style="175" bestFit="1" customWidth="1"/>
    <col min="8716" max="8960" width="9.109375" style="175"/>
    <col min="8961" max="8961" width="6.44140625" style="175" customWidth="1"/>
    <col min="8962" max="8962" width="61" style="175" customWidth="1"/>
    <col min="8963" max="8963" width="6" style="175" bestFit="1" customWidth="1"/>
    <col min="8964" max="8964" width="6.109375" style="175" bestFit="1" customWidth="1"/>
    <col min="8965" max="8965" width="10.5546875" style="175" customWidth="1"/>
    <col min="8966" max="8966" width="10.44140625" style="175" bestFit="1" customWidth="1"/>
    <col min="8967" max="8969" width="9.109375" style="175"/>
    <col min="8970" max="8971" width="13.44140625" style="175" bestFit="1" customWidth="1"/>
    <col min="8972" max="9216" width="9.109375" style="175"/>
    <col min="9217" max="9217" width="6.44140625" style="175" customWidth="1"/>
    <col min="9218" max="9218" width="61" style="175" customWidth="1"/>
    <col min="9219" max="9219" width="6" style="175" bestFit="1" customWidth="1"/>
    <col min="9220" max="9220" width="6.109375" style="175" bestFit="1" customWidth="1"/>
    <col min="9221" max="9221" width="10.5546875" style="175" customWidth="1"/>
    <col min="9222" max="9222" width="10.44140625" style="175" bestFit="1" customWidth="1"/>
    <col min="9223" max="9225" width="9.109375" style="175"/>
    <col min="9226" max="9227" width="13.44140625" style="175" bestFit="1" customWidth="1"/>
    <col min="9228" max="9472" width="9.109375" style="175"/>
    <col min="9473" max="9473" width="6.44140625" style="175" customWidth="1"/>
    <col min="9474" max="9474" width="61" style="175" customWidth="1"/>
    <col min="9475" max="9475" width="6" style="175" bestFit="1" customWidth="1"/>
    <col min="9476" max="9476" width="6.109375" style="175" bestFit="1" customWidth="1"/>
    <col min="9477" max="9477" width="10.5546875" style="175" customWidth="1"/>
    <col min="9478" max="9478" width="10.44140625" style="175" bestFit="1" customWidth="1"/>
    <col min="9479" max="9481" width="9.109375" style="175"/>
    <col min="9482" max="9483" width="13.44140625" style="175" bestFit="1" customWidth="1"/>
    <col min="9484" max="9728" width="9.109375" style="175"/>
    <col min="9729" max="9729" width="6.44140625" style="175" customWidth="1"/>
    <col min="9730" max="9730" width="61" style="175" customWidth="1"/>
    <col min="9731" max="9731" width="6" style="175" bestFit="1" customWidth="1"/>
    <col min="9732" max="9732" width="6.109375" style="175" bestFit="1" customWidth="1"/>
    <col min="9733" max="9733" width="10.5546875" style="175" customWidth="1"/>
    <col min="9734" max="9734" width="10.44140625" style="175" bestFit="1" customWidth="1"/>
    <col min="9735" max="9737" width="9.109375" style="175"/>
    <col min="9738" max="9739" width="13.44140625" style="175" bestFit="1" customWidth="1"/>
    <col min="9740" max="9984" width="9.109375" style="175"/>
    <col min="9985" max="9985" width="6.44140625" style="175" customWidth="1"/>
    <col min="9986" max="9986" width="61" style="175" customWidth="1"/>
    <col min="9987" max="9987" width="6" style="175" bestFit="1" customWidth="1"/>
    <col min="9988" max="9988" width="6.109375" style="175" bestFit="1" customWidth="1"/>
    <col min="9989" max="9989" width="10.5546875" style="175" customWidth="1"/>
    <col min="9990" max="9990" width="10.44140625" style="175" bestFit="1" customWidth="1"/>
    <col min="9991" max="9993" width="9.109375" style="175"/>
    <col min="9994" max="9995" width="13.44140625" style="175" bestFit="1" customWidth="1"/>
    <col min="9996" max="10240" width="9.109375" style="175"/>
    <col min="10241" max="10241" width="6.44140625" style="175" customWidth="1"/>
    <col min="10242" max="10242" width="61" style="175" customWidth="1"/>
    <col min="10243" max="10243" width="6" style="175" bestFit="1" customWidth="1"/>
    <col min="10244" max="10244" width="6.109375" style="175" bestFit="1" customWidth="1"/>
    <col min="10245" max="10245" width="10.5546875" style="175" customWidth="1"/>
    <col min="10246" max="10246" width="10.44140625" style="175" bestFit="1" customWidth="1"/>
    <col min="10247" max="10249" width="9.109375" style="175"/>
    <col min="10250" max="10251" width="13.44140625" style="175" bestFit="1" customWidth="1"/>
    <col min="10252" max="10496" width="9.109375" style="175"/>
    <col min="10497" max="10497" width="6.44140625" style="175" customWidth="1"/>
    <col min="10498" max="10498" width="61" style="175" customWidth="1"/>
    <col min="10499" max="10499" width="6" style="175" bestFit="1" customWidth="1"/>
    <col min="10500" max="10500" width="6.109375" style="175" bestFit="1" customWidth="1"/>
    <col min="10501" max="10501" width="10.5546875" style="175" customWidth="1"/>
    <col min="10502" max="10502" width="10.44140625" style="175" bestFit="1" customWidth="1"/>
    <col min="10503" max="10505" width="9.109375" style="175"/>
    <col min="10506" max="10507" width="13.44140625" style="175" bestFit="1" customWidth="1"/>
    <col min="10508" max="10752" width="9.109375" style="175"/>
    <col min="10753" max="10753" width="6.44140625" style="175" customWidth="1"/>
    <col min="10754" max="10754" width="61" style="175" customWidth="1"/>
    <col min="10755" max="10755" width="6" style="175" bestFit="1" customWidth="1"/>
    <col min="10756" max="10756" width="6.109375" style="175" bestFit="1" customWidth="1"/>
    <col min="10757" max="10757" width="10.5546875" style="175" customWidth="1"/>
    <col min="10758" max="10758" width="10.44140625" style="175" bestFit="1" customWidth="1"/>
    <col min="10759" max="10761" width="9.109375" style="175"/>
    <col min="10762" max="10763" width="13.44140625" style="175" bestFit="1" customWidth="1"/>
    <col min="10764" max="11008" width="9.109375" style="175"/>
    <col min="11009" max="11009" width="6.44140625" style="175" customWidth="1"/>
    <col min="11010" max="11010" width="61" style="175" customWidth="1"/>
    <col min="11011" max="11011" width="6" style="175" bestFit="1" customWidth="1"/>
    <col min="11012" max="11012" width="6.109375" style="175" bestFit="1" customWidth="1"/>
    <col min="11013" max="11013" width="10.5546875" style="175" customWidth="1"/>
    <col min="11014" max="11014" width="10.44140625" style="175" bestFit="1" customWidth="1"/>
    <col min="11015" max="11017" width="9.109375" style="175"/>
    <col min="11018" max="11019" width="13.44140625" style="175" bestFit="1" customWidth="1"/>
    <col min="11020" max="11264" width="9.109375" style="175"/>
    <col min="11265" max="11265" width="6.44140625" style="175" customWidth="1"/>
    <col min="11266" max="11266" width="61" style="175" customWidth="1"/>
    <col min="11267" max="11267" width="6" style="175" bestFit="1" customWidth="1"/>
    <col min="11268" max="11268" width="6.109375" style="175" bestFit="1" customWidth="1"/>
    <col min="11269" max="11269" width="10.5546875" style="175" customWidth="1"/>
    <col min="11270" max="11270" width="10.44140625" style="175" bestFit="1" customWidth="1"/>
    <col min="11271" max="11273" width="9.109375" style="175"/>
    <col min="11274" max="11275" width="13.44140625" style="175" bestFit="1" customWidth="1"/>
    <col min="11276" max="11520" width="9.109375" style="175"/>
    <col min="11521" max="11521" width="6.44140625" style="175" customWidth="1"/>
    <col min="11522" max="11522" width="61" style="175" customWidth="1"/>
    <col min="11523" max="11523" width="6" style="175" bestFit="1" customWidth="1"/>
    <col min="11524" max="11524" width="6.109375" style="175" bestFit="1" customWidth="1"/>
    <col min="11525" max="11525" width="10.5546875" style="175" customWidth="1"/>
    <col min="11526" max="11526" width="10.44140625" style="175" bestFit="1" customWidth="1"/>
    <col min="11527" max="11529" width="9.109375" style="175"/>
    <col min="11530" max="11531" width="13.44140625" style="175" bestFit="1" customWidth="1"/>
    <col min="11532" max="11776" width="9.109375" style="175"/>
    <col min="11777" max="11777" width="6.44140625" style="175" customWidth="1"/>
    <col min="11778" max="11778" width="61" style="175" customWidth="1"/>
    <col min="11779" max="11779" width="6" style="175" bestFit="1" customWidth="1"/>
    <col min="11780" max="11780" width="6.109375" style="175" bestFit="1" customWidth="1"/>
    <col min="11781" max="11781" width="10.5546875" style="175" customWidth="1"/>
    <col min="11782" max="11782" width="10.44140625" style="175" bestFit="1" customWidth="1"/>
    <col min="11783" max="11785" width="9.109375" style="175"/>
    <col min="11786" max="11787" width="13.44140625" style="175" bestFit="1" customWidth="1"/>
    <col min="11788" max="12032" width="9.109375" style="175"/>
    <col min="12033" max="12033" width="6.44140625" style="175" customWidth="1"/>
    <col min="12034" max="12034" width="61" style="175" customWidth="1"/>
    <col min="12035" max="12035" width="6" style="175" bestFit="1" customWidth="1"/>
    <col min="12036" max="12036" width="6.109375" style="175" bestFit="1" customWidth="1"/>
    <col min="12037" max="12037" width="10.5546875" style="175" customWidth="1"/>
    <col min="12038" max="12038" width="10.44140625" style="175" bestFit="1" customWidth="1"/>
    <col min="12039" max="12041" width="9.109375" style="175"/>
    <col min="12042" max="12043" width="13.44140625" style="175" bestFit="1" customWidth="1"/>
    <col min="12044" max="12288" width="9.109375" style="175"/>
    <col min="12289" max="12289" width="6.44140625" style="175" customWidth="1"/>
    <col min="12290" max="12290" width="61" style="175" customWidth="1"/>
    <col min="12291" max="12291" width="6" style="175" bestFit="1" customWidth="1"/>
    <col min="12292" max="12292" width="6.109375" style="175" bestFit="1" customWidth="1"/>
    <col min="12293" max="12293" width="10.5546875" style="175" customWidth="1"/>
    <col min="12294" max="12294" width="10.44140625" style="175" bestFit="1" customWidth="1"/>
    <col min="12295" max="12297" width="9.109375" style="175"/>
    <col min="12298" max="12299" width="13.44140625" style="175" bestFit="1" customWidth="1"/>
    <col min="12300" max="12544" width="9.109375" style="175"/>
    <col min="12545" max="12545" width="6.44140625" style="175" customWidth="1"/>
    <col min="12546" max="12546" width="61" style="175" customWidth="1"/>
    <col min="12547" max="12547" width="6" style="175" bestFit="1" customWidth="1"/>
    <col min="12548" max="12548" width="6.109375" style="175" bestFit="1" customWidth="1"/>
    <col min="12549" max="12549" width="10.5546875" style="175" customWidth="1"/>
    <col min="12550" max="12550" width="10.44140625" style="175" bestFit="1" customWidth="1"/>
    <col min="12551" max="12553" width="9.109375" style="175"/>
    <col min="12554" max="12555" width="13.44140625" style="175" bestFit="1" customWidth="1"/>
    <col min="12556" max="12800" width="9.109375" style="175"/>
    <col min="12801" max="12801" width="6.44140625" style="175" customWidth="1"/>
    <col min="12802" max="12802" width="61" style="175" customWidth="1"/>
    <col min="12803" max="12803" width="6" style="175" bestFit="1" customWidth="1"/>
    <col min="12804" max="12804" width="6.109375" style="175" bestFit="1" customWidth="1"/>
    <col min="12805" max="12805" width="10.5546875" style="175" customWidth="1"/>
    <col min="12806" max="12806" width="10.44140625" style="175" bestFit="1" customWidth="1"/>
    <col min="12807" max="12809" width="9.109375" style="175"/>
    <col min="12810" max="12811" width="13.44140625" style="175" bestFit="1" customWidth="1"/>
    <col min="12812" max="13056" width="9.109375" style="175"/>
    <col min="13057" max="13057" width="6.44140625" style="175" customWidth="1"/>
    <col min="13058" max="13058" width="61" style="175" customWidth="1"/>
    <col min="13059" max="13059" width="6" style="175" bestFit="1" customWidth="1"/>
    <col min="13060" max="13060" width="6.109375" style="175" bestFit="1" customWidth="1"/>
    <col min="13061" max="13061" width="10.5546875" style="175" customWidth="1"/>
    <col min="13062" max="13062" width="10.44140625" style="175" bestFit="1" customWidth="1"/>
    <col min="13063" max="13065" width="9.109375" style="175"/>
    <col min="13066" max="13067" width="13.44140625" style="175" bestFit="1" customWidth="1"/>
    <col min="13068" max="13312" width="9.109375" style="175"/>
    <col min="13313" max="13313" width="6.44140625" style="175" customWidth="1"/>
    <col min="13314" max="13314" width="61" style="175" customWidth="1"/>
    <col min="13315" max="13315" width="6" style="175" bestFit="1" customWidth="1"/>
    <col min="13316" max="13316" width="6.109375" style="175" bestFit="1" customWidth="1"/>
    <col min="13317" max="13317" width="10.5546875" style="175" customWidth="1"/>
    <col min="13318" max="13318" width="10.44140625" style="175" bestFit="1" customWidth="1"/>
    <col min="13319" max="13321" width="9.109375" style="175"/>
    <col min="13322" max="13323" width="13.44140625" style="175" bestFit="1" customWidth="1"/>
    <col min="13324" max="13568" width="9.109375" style="175"/>
    <col min="13569" max="13569" width="6.44140625" style="175" customWidth="1"/>
    <col min="13570" max="13570" width="61" style="175" customWidth="1"/>
    <col min="13571" max="13571" width="6" style="175" bestFit="1" customWidth="1"/>
    <col min="13572" max="13572" width="6.109375" style="175" bestFit="1" customWidth="1"/>
    <col min="13573" max="13573" width="10.5546875" style="175" customWidth="1"/>
    <col min="13574" max="13574" width="10.44140625" style="175" bestFit="1" customWidth="1"/>
    <col min="13575" max="13577" width="9.109375" style="175"/>
    <col min="13578" max="13579" width="13.44140625" style="175" bestFit="1" customWidth="1"/>
    <col min="13580" max="13824" width="9.109375" style="175"/>
    <col min="13825" max="13825" width="6.44140625" style="175" customWidth="1"/>
    <col min="13826" max="13826" width="61" style="175" customWidth="1"/>
    <col min="13827" max="13827" width="6" style="175" bestFit="1" customWidth="1"/>
    <col min="13828" max="13828" width="6.109375" style="175" bestFit="1" customWidth="1"/>
    <col min="13829" max="13829" width="10.5546875" style="175" customWidth="1"/>
    <col min="13830" max="13830" width="10.44140625" style="175" bestFit="1" customWidth="1"/>
    <col min="13831" max="13833" width="9.109375" style="175"/>
    <col min="13834" max="13835" width="13.44140625" style="175" bestFit="1" customWidth="1"/>
    <col min="13836" max="14080" width="9.109375" style="175"/>
    <col min="14081" max="14081" width="6.44140625" style="175" customWidth="1"/>
    <col min="14082" max="14082" width="61" style="175" customWidth="1"/>
    <col min="14083" max="14083" width="6" style="175" bestFit="1" customWidth="1"/>
    <col min="14084" max="14084" width="6.109375" style="175" bestFit="1" customWidth="1"/>
    <col min="14085" max="14085" width="10.5546875" style="175" customWidth="1"/>
    <col min="14086" max="14086" width="10.44140625" style="175" bestFit="1" customWidth="1"/>
    <col min="14087" max="14089" width="9.109375" style="175"/>
    <col min="14090" max="14091" width="13.44140625" style="175" bestFit="1" customWidth="1"/>
    <col min="14092" max="14336" width="9.109375" style="175"/>
    <col min="14337" max="14337" width="6.44140625" style="175" customWidth="1"/>
    <col min="14338" max="14338" width="61" style="175" customWidth="1"/>
    <col min="14339" max="14339" width="6" style="175" bestFit="1" customWidth="1"/>
    <col min="14340" max="14340" width="6.109375" style="175" bestFit="1" customWidth="1"/>
    <col min="14341" max="14341" width="10.5546875" style="175" customWidth="1"/>
    <col min="14342" max="14342" width="10.44140625" style="175" bestFit="1" customWidth="1"/>
    <col min="14343" max="14345" width="9.109375" style="175"/>
    <col min="14346" max="14347" width="13.44140625" style="175" bestFit="1" customWidth="1"/>
    <col min="14348" max="14592" width="9.109375" style="175"/>
    <col min="14593" max="14593" width="6.44140625" style="175" customWidth="1"/>
    <col min="14594" max="14594" width="61" style="175" customWidth="1"/>
    <col min="14595" max="14595" width="6" style="175" bestFit="1" customWidth="1"/>
    <col min="14596" max="14596" width="6.109375" style="175" bestFit="1" customWidth="1"/>
    <col min="14597" max="14597" width="10.5546875" style="175" customWidth="1"/>
    <col min="14598" max="14598" width="10.44140625" style="175" bestFit="1" customWidth="1"/>
    <col min="14599" max="14601" width="9.109375" style="175"/>
    <col min="14602" max="14603" width="13.44140625" style="175" bestFit="1" customWidth="1"/>
    <col min="14604" max="14848" width="9.109375" style="175"/>
    <col min="14849" max="14849" width="6.44140625" style="175" customWidth="1"/>
    <col min="14850" max="14850" width="61" style="175" customWidth="1"/>
    <col min="14851" max="14851" width="6" style="175" bestFit="1" customWidth="1"/>
    <col min="14852" max="14852" width="6.109375" style="175" bestFit="1" customWidth="1"/>
    <col min="14853" max="14853" width="10.5546875" style="175" customWidth="1"/>
    <col min="14854" max="14854" width="10.44140625" style="175" bestFit="1" customWidth="1"/>
    <col min="14855" max="14857" width="9.109375" style="175"/>
    <col min="14858" max="14859" width="13.44140625" style="175" bestFit="1" customWidth="1"/>
    <col min="14860" max="15104" width="9.109375" style="175"/>
    <col min="15105" max="15105" width="6.44140625" style="175" customWidth="1"/>
    <col min="15106" max="15106" width="61" style="175" customWidth="1"/>
    <col min="15107" max="15107" width="6" style="175" bestFit="1" customWidth="1"/>
    <col min="15108" max="15108" width="6.109375" style="175" bestFit="1" customWidth="1"/>
    <col min="15109" max="15109" width="10.5546875" style="175" customWidth="1"/>
    <col min="15110" max="15110" width="10.44140625" style="175" bestFit="1" customWidth="1"/>
    <col min="15111" max="15113" width="9.109375" style="175"/>
    <col min="15114" max="15115" width="13.44140625" style="175" bestFit="1" customWidth="1"/>
    <col min="15116" max="15360" width="9.109375" style="175"/>
    <col min="15361" max="15361" width="6.44140625" style="175" customWidth="1"/>
    <col min="15362" max="15362" width="61" style="175" customWidth="1"/>
    <col min="15363" max="15363" width="6" style="175" bestFit="1" customWidth="1"/>
    <col min="15364" max="15364" width="6.109375" style="175" bestFit="1" customWidth="1"/>
    <col min="15365" max="15365" width="10.5546875" style="175" customWidth="1"/>
    <col min="15366" max="15366" width="10.44140625" style="175" bestFit="1" customWidth="1"/>
    <col min="15367" max="15369" width="9.109375" style="175"/>
    <col min="15370" max="15371" width="13.44140625" style="175" bestFit="1" customWidth="1"/>
    <col min="15372" max="15616" width="9.109375" style="175"/>
    <col min="15617" max="15617" width="6.44140625" style="175" customWidth="1"/>
    <col min="15618" max="15618" width="61" style="175" customWidth="1"/>
    <col min="15619" max="15619" width="6" style="175" bestFit="1" customWidth="1"/>
    <col min="15620" max="15620" width="6.109375" style="175" bestFit="1" customWidth="1"/>
    <col min="15621" max="15621" width="10.5546875" style="175" customWidth="1"/>
    <col min="15622" max="15622" width="10.44140625" style="175" bestFit="1" customWidth="1"/>
    <col min="15623" max="15625" width="9.109375" style="175"/>
    <col min="15626" max="15627" width="13.44140625" style="175" bestFit="1" customWidth="1"/>
    <col min="15628" max="15872" width="9.109375" style="175"/>
    <col min="15873" max="15873" width="6.44140625" style="175" customWidth="1"/>
    <col min="15874" max="15874" width="61" style="175" customWidth="1"/>
    <col min="15875" max="15875" width="6" style="175" bestFit="1" customWidth="1"/>
    <col min="15876" max="15876" width="6.109375" style="175" bestFit="1" customWidth="1"/>
    <col min="15877" max="15877" width="10.5546875" style="175" customWidth="1"/>
    <col min="15878" max="15878" width="10.44140625" style="175" bestFit="1" customWidth="1"/>
    <col min="15879" max="15881" width="9.109375" style="175"/>
    <col min="15882" max="15883" width="13.44140625" style="175" bestFit="1" customWidth="1"/>
    <col min="15884" max="16128" width="9.109375" style="175"/>
    <col min="16129" max="16129" width="6.44140625" style="175" customWidth="1"/>
    <col min="16130" max="16130" width="61" style="175" customWidth="1"/>
    <col min="16131" max="16131" width="6" style="175" bestFit="1" customWidth="1"/>
    <col min="16132" max="16132" width="6.109375" style="175" bestFit="1" customWidth="1"/>
    <col min="16133" max="16133" width="10.5546875" style="175" customWidth="1"/>
    <col min="16134" max="16134" width="10.44140625" style="175" bestFit="1" customWidth="1"/>
    <col min="16135" max="16137" width="9.109375" style="175"/>
    <col min="16138" max="16139" width="13.44140625" style="175" bestFit="1" customWidth="1"/>
    <col min="16140" max="16384" width="9.109375" style="175"/>
  </cols>
  <sheetData>
    <row r="1" spans="1:6" s="174" customFormat="1" ht="18" thickBot="1" x14ac:dyDescent="0.35">
      <c r="A1" s="330" t="s">
        <v>385</v>
      </c>
      <c r="B1" s="330"/>
      <c r="C1" s="330"/>
      <c r="D1" s="330"/>
      <c r="E1" s="330"/>
      <c r="F1" s="330"/>
    </row>
    <row r="2" spans="1:6" s="177" customFormat="1" ht="21" customHeight="1" thickBot="1" x14ac:dyDescent="0.35">
      <c r="A2" s="323" t="s">
        <v>328</v>
      </c>
      <c r="B2" s="324"/>
      <c r="C2" s="324"/>
      <c r="D2" s="324"/>
      <c r="E2" s="325" t="s">
        <v>329</v>
      </c>
      <c r="F2" s="326"/>
    </row>
    <row r="3" spans="1:6" s="181" customFormat="1" ht="27.6" x14ac:dyDescent="0.3">
      <c r="A3" s="178" t="s">
        <v>321</v>
      </c>
      <c r="B3" s="179" t="s">
        <v>100</v>
      </c>
      <c r="C3" s="179" t="s">
        <v>330</v>
      </c>
      <c r="D3" s="179" t="s">
        <v>331</v>
      </c>
      <c r="E3" s="179" t="s">
        <v>332</v>
      </c>
      <c r="F3" s="180" t="s">
        <v>333</v>
      </c>
    </row>
    <row r="4" spans="1:6" s="177" customFormat="1" ht="15.6" x14ac:dyDescent="0.3">
      <c r="A4" s="182">
        <v>1</v>
      </c>
      <c r="B4" s="183" t="s">
        <v>334</v>
      </c>
      <c r="C4" s="184"/>
      <c r="D4" s="185"/>
      <c r="E4" s="184"/>
      <c r="F4" s="186"/>
    </row>
    <row r="5" spans="1:6" s="177" customFormat="1" ht="15.6" x14ac:dyDescent="0.3">
      <c r="A5" s="182">
        <v>1.1000000000000001</v>
      </c>
      <c r="B5" s="183" t="s">
        <v>335</v>
      </c>
      <c r="C5" s="184"/>
      <c r="D5" s="187"/>
      <c r="E5" s="184"/>
      <c r="F5" s="186"/>
    </row>
    <row r="6" spans="1:6" s="177" customFormat="1" ht="15.6" x14ac:dyDescent="0.3">
      <c r="A6" s="182" t="s">
        <v>336</v>
      </c>
      <c r="B6" s="183" t="s">
        <v>337</v>
      </c>
      <c r="C6" s="184"/>
      <c r="D6" s="187"/>
      <c r="E6" s="184"/>
      <c r="F6" s="186"/>
    </row>
    <row r="7" spans="1:6" s="177" customFormat="1" ht="15.6" x14ac:dyDescent="0.3">
      <c r="A7" s="182"/>
      <c r="B7" s="185" t="s">
        <v>376</v>
      </c>
      <c r="C7" s="184">
        <v>1</v>
      </c>
      <c r="D7" s="184" t="s">
        <v>316</v>
      </c>
      <c r="E7" s="184"/>
      <c r="F7" s="186"/>
    </row>
    <row r="8" spans="1:6" s="177" customFormat="1" ht="15.6" x14ac:dyDescent="0.3">
      <c r="A8" s="182"/>
      <c r="B8" s="185" t="s">
        <v>339</v>
      </c>
      <c r="C8" s="184">
        <v>1</v>
      </c>
      <c r="D8" s="184" t="s">
        <v>316</v>
      </c>
      <c r="E8" s="184"/>
      <c r="F8" s="186"/>
    </row>
    <row r="9" spans="1:6" s="177" customFormat="1" ht="15.6" x14ac:dyDescent="0.3">
      <c r="A9" s="182">
        <v>1.2</v>
      </c>
      <c r="B9" s="188" t="s">
        <v>340</v>
      </c>
      <c r="C9" s="184"/>
      <c r="D9" s="184"/>
      <c r="E9" s="184"/>
      <c r="F9" s="186"/>
    </row>
    <row r="10" spans="1:6" s="177" customFormat="1" ht="15.6" x14ac:dyDescent="0.3">
      <c r="A10" s="182" t="s">
        <v>341</v>
      </c>
      <c r="B10" s="183" t="s">
        <v>342</v>
      </c>
      <c r="C10" s="184"/>
      <c r="D10" s="184"/>
      <c r="E10" s="184"/>
      <c r="F10" s="186"/>
    </row>
    <row r="11" spans="1:6" s="177" customFormat="1" ht="15.6" x14ac:dyDescent="0.3">
      <c r="A11" s="182"/>
      <c r="B11" s="185" t="s">
        <v>343</v>
      </c>
      <c r="C11" s="184">
        <v>1</v>
      </c>
      <c r="D11" s="184" t="s">
        <v>316</v>
      </c>
      <c r="E11" s="184"/>
      <c r="F11" s="186"/>
    </row>
    <row r="12" spans="1:6" s="177" customFormat="1" ht="15.6" x14ac:dyDescent="0.3">
      <c r="A12" s="182"/>
      <c r="B12" s="185" t="s">
        <v>344</v>
      </c>
      <c r="C12" s="184">
        <v>2</v>
      </c>
      <c r="D12" s="184" t="s">
        <v>316</v>
      </c>
      <c r="E12" s="184"/>
      <c r="F12" s="186"/>
    </row>
    <row r="13" spans="1:6" s="177" customFormat="1" ht="15.6" x14ac:dyDescent="0.3">
      <c r="A13" s="182"/>
      <c r="B13" s="185" t="s">
        <v>378</v>
      </c>
      <c r="C13" s="184">
        <v>2</v>
      </c>
      <c r="D13" s="184" t="s">
        <v>316</v>
      </c>
      <c r="E13" s="184"/>
      <c r="F13" s="186"/>
    </row>
    <row r="14" spans="1:6" s="177" customFormat="1" ht="15.6" x14ac:dyDescent="0.3">
      <c r="A14" s="182"/>
      <c r="B14" s="185" t="s">
        <v>345</v>
      </c>
      <c r="C14" s="184">
        <v>1</v>
      </c>
      <c r="D14" s="184" t="s">
        <v>316</v>
      </c>
      <c r="E14" s="184"/>
      <c r="F14" s="186"/>
    </row>
    <row r="15" spans="1:6" s="177" customFormat="1" ht="15.6" x14ac:dyDescent="0.3">
      <c r="A15" s="182" t="s">
        <v>380</v>
      </c>
      <c r="B15" s="183" t="s">
        <v>381</v>
      </c>
      <c r="C15" s="184"/>
      <c r="D15" s="184"/>
      <c r="E15" s="184"/>
      <c r="F15" s="186"/>
    </row>
    <row r="16" spans="1:6" s="177" customFormat="1" ht="15.6" x14ac:dyDescent="0.3">
      <c r="A16" s="182"/>
      <c r="B16" s="185" t="s">
        <v>343</v>
      </c>
      <c r="C16" s="184">
        <v>3</v>
      </c>
      <c r="D16" s="184" t="s">
        <v>316</v>
      </c>
      <c r="E16" s="184"/>
      <c r="F16" s="186"/>
    </row>
    <row r="17" spans="1:10" s="177" customFormat="1" ht="15.6" x14ac:dyDescent="0.3">
      <c r="A17" s="182"/>
      <c r="B17" s="185" t="s">
        <v>377</v>
      </c>
      <c r="C17" s="184">
        <v>3</v>
      </c>
      <c r="D17" s="184" t="s">
        <v>316</v>
      </c>
      <c r="E17" s="184"/>
      <c r="F17" s="186"/>
    </row>
    <row r="18" spans="1:10" s="177" customFormat="1" ht="16.2" thickBot="1" x14ac:dyDescent="0.35">
      <c r="A18" s="182"/>
      <c r="B18" s="185"/>
      <c r="C18" s="184"/>
      <c r="D18" s="184"/>
      <c r="E18" s="184"/>
      <c r="F18" s="186"/>
    </row>
    <row r="19" spans="1:10" s="177" customFormat="1" ht="15.6" x14ac:dyDescent="0.3">
      <c r="A19" s="193"/>
      <c r="B19" s="327" t="s">
        <v>383</v>
      </c>
      <c r="C19" s="327"/>
      <c r="D19" s="327"/>
      <c r="E19" s="194"/>
      <c r="F19" s="195"/>
    </row>
    <row r="20" spans="1:10" s="177" customFormat="1" ht="15.6" x14ac:dyDescent="0.3">
      <c r="A20" s="182"/>
      <c r="B20" s="328" t="s">
        <v>349</v>
      </c>
      <c r="C20" s="328"/>
      <c r="D20" s="328"/>
      <c r="E20" s="196"/>
      <c r="F20" s="197"/>
    </row>
    <row r="21" spans="1:10" s="177" customFormat="1" ht="16.2" thickBot="1" x14ac:dyDescent="0.35">
      <c r="A21" s="198"/>
      <c r="B21" s="329" t="s">
        <v>350</v>
      </c>
      <c r="C21" s="329"/>
      <c r="D21" s="329"/>
      <c r="E21" s="199"/>
      <c r="F21" s="200"/>
    </row>
    <row r="22" spans="1:10" s="177" customFormat="1" ht="15.6" x14ac:dyDescent="0.3">
      <c r="A22" s="201"/>
      <c r="B22" s="202"/>
      <c r="C22" s="202"/>
      <c r="D22" s="202"/>
      <c r="E22" s="176"/>
      <c r="F22" s="203"/>
    </row>
    <row r="23" spans="1:10" ht="14.4" thickBot="1" x14ac:dyDescent="0.35">
      <c r="A23" s="204" t="s">
        <v>351</v>
      </c>
      <c r="B23" s="205"/>
      <c r="F23" s="207"/>
    </row>
    <row r="24" spans="1:10" ht="29.4" customHeight="1" thickBot="1" x14ac:dyDescent="0.35">
      <c r="A24" s="193" t="s">
        <v>352</v>
      </c>
      <c r="B24" s="208" t="s">
        <v>100</v>
      </c>
      <c r="C24" s="208" t="s">
        <v>353</v>
      </c>
      <c r="D24" s="209" t="s">
        <v>331</v>
      </c>
      <c r="E24" s="210" t="s">
        <v>354</v>
      </c>
      <c r="F24" s="211" t="s">
        <v>355</v>
      </c>
    </row>
    <row r="25" spans="1:10" x14ac:dyDescent="0.3">
      <c r="A25" s="212">
        <v>1</v>
      </c>
      <c r="B25" s="213" t="s">
        <v>356</v>
      </c>
      <c r="C25" s="214"/>
      <c r="D25" s="214"/>
      <c r="E25" s="214"/>
      <c r="F25" s="215"/>
    </row>
    <row r="26" spans="1:10" x14ac:dyDescent="0.3">
      <c r="A26" s="216"/>
      <c r="B26" s="217" t="s">
        <v>357</v>
      </c>
      <c r="C26" s="218"/>
      <c r="D26" s="219"/>
      <c r="E26" s="218"/>
      <c r="F26" s="220"/>
    </row>
    <row r="27" spans="1:10" x14ac:dyDescent="0.3">
      <c r="A27" s="216"/>
      <c r="B27" s="221" t="s">
        <v>358</v>
      </c>
      <c r="C27" s="184">
        <v>1</v>
      </c>
      <c r="D27" s="184" t="s">
        <v>316</v>
      </c>
      <c r="E27" s="222"/>
      <c r="F27" s="223"/>
      <c r="G27" s="224"/>
      <c r="H27" s="224"/>
      <c r="I27" s="224"/>
      <c r="J27" s="224"/>
    </row>
    <row r="28" spans="1:10" ht="27.6" x14ac:dyDescent="0.3">
      <c r="A28" s="216"/>
      <c r="B28" s="221" t="s">
        <v>359</v>
      </c>
      <c r="C28" s="184">
        <v>1</v>
      </c>
      <c r="D28" s="184" t="s">
        <v>316</v>
      </c>
      <c r="E28" s="222"/>
      <c r="F28" s="223"/>
      <c r="G28" s="224"/>
      <c r="H28" s="224"/>
      <c r="I28" s="224"/>
      <c r="J28" s="224"/>
    </row>
    <row r="29" spans="1:10" x14ac:dyDescent="0.3">
      <c r="A29" s="216"/>
      <c r="B29" s="221" t="s">
        <v>360</v>
      </c>
      <c r="C29" s="184">
        <v>1</v>
      </c>
      <c r="D29" s="184" t="s">
        <v>316</v>
      </c>
      <c r="E29" s="222"/>
      <c r="F29" s="223"/>
      <c r="G29" s="224"/>
      <c r="H29" s="224"/>
      <c r="I29" s="224"/>
      <c r="J29" s="224"/>
    </row>
    <row r="30" spans="1:10" x14ac:dyDescent="0.3">
      <c r="A30" s="225">
        <v>2</v>
      </c>
      <c r="B30" s="226" t="s">
        <v>361</v>
      </c>
      <c r="C30" s="184"/>
      <c r="D30" s="184"/>
      <c r="E30" s="218"/>
      <c r="F30" s="223"/>
    </row>
    <row r="31" spans="1:10" ht="17.25" customHeight="1" x14ac:dyDescent="0.3">
      <c r="A31" s="227"/>
      <c r="B31" s="185" t="s">
        <v>362</v>
      </c>
      <c r="C31" s="184">
        <v>6</v>
      </c>
      <c r="D31" s="184" t="s">
        <v>316</v>
      </c>
      <c r="E31" s="184"/>
      <c r="F31" s="186"/>
    </row>
    <row r="32" spans="1:10" ht="17.25" customHeight="1" x14ac:dyDescent="0.3">
      <c r="A32" s="227"/>
      <c r="B32" s="185" t="s">
        <v>384</v>
      </c>
      <c r="C32" s="184">
        <v>6</v>
      </c>
      <c r="D32" s="184" t="s">
        <v>316</v>
      </c>
      <c r="E32" s="184"/>
      <c r="F32" s="186"/>
    </row>
    <row r="33" spans="1:197" s="177" customFormat="1" ht="15.6" x14ac:dyDescent="0.3">
      <c r="A33" s="225">
        <v>3</v>
      </c>
      <c r="B33" s="228" t="s">
        <v>363</v>
      </c>
      <c r="C33" s="184"/>
      <c r="D33" s="184"/>
      <c r="E33" s="184"/>
      <c r="F33" s="186"/>
    </row>
    <row r="34" spans="1:197" ht="27.6" x14ac:dyDescent="0.3">
      <c r="A34" s="225" t="s">
        <v>108</v>
      </c>
      <c r="B34" s="221" t="s">
        <v>364</v>
      </c>
      <c r="C34" s="184">
        <v>85</v>
      </c>
      <c r="D34" s="219" t="s">
        <v>201</v>
      </c>
      <c r="E34" s="229"/>
      <c r="F34" s="223"/>
    </row>
    <row r="35" spans="1:197" ht="28.5" customHeight="1" x14ac:dyDescent="0.3">
      <c r="A35" s="320">
        <v>4</v>
      </c>
      <c r="B35" s="221" t="s">
        <v>366</v>
      </c>
      <c r="C35" s="184"/>
      <c r="D35" s="184"/>
      <c r="E35" s="184"/>
      <c r="F35" s="223"/>
    </row>
    <row r="36" spans="1:197" x14ac:dyDescent="0.3">
      <c r="A36" s="321"/>
      <c r="B36" s="221" t="s">
        <v>367</v>
      </c>
      <c r="C36" s="184">
        <v>50</v>
      </c>
      <c r="D36" s="184" t="s">
        <v>201</v>
      </c>
      <c r="E36" s="184"/>
      <c r="F36" s="223"/>
    </row>
    <row r="37" spans="1:197" x14ac:dyDescent="0.3">
      <c r="A37" s="216">
        <v>5</v>
      </c>
      <c r="B37" s="217" t="s">
        <v>368</v>
      </c>
      <c r="C37" s="219"/>
      <c r="D37" s="219"/>
      <c r="E37" s="219"/>
      <c r="F37" s="223"/>
    </row>
    <row r="38" spans="1:197" ht="30.75" customHeight="1" x14ac:dyDescent="0.3">
      <c r="A38" s="216"/>
      <c r="B38" s="230" t="s">
        <v>369</v>
      </c>
      <c r="C38" s="184">
        <v>170</v>
      </c>
      <c r="D38" s="184" t="s">
        <v>201</v>
      </c>
      <c r="E38" s="218"/>
      <c r="F38" s="223"/>
    </row>
    <row r="39" spans="1:197" s="174" customFormat="1" ht="27.75" customHeight="1" x14ac:dyDescent="0.3">
      <c r="A39" s="231"/>
      <c r="B39" s="232" t="s">
        <v>370</v>
      </c>
      <c r="C39" s="218"/>
      <c r="D39" s="191" t="s">
        <v>201</v>
      </c>
      <c r="E39" s="218"/>
      <c r="F39" s="223"/>
    </row>
    <row r="40" spans="1:197" s="174" customFormat="1" x14ac:dyDescent="0.25">
      <c r="A40" s="216"/>
      <c r="B40" s="233"/>
      <c r="C40" s="234"/>
      <c r="D40" s="219"/>
      <c r="E40" s="235"/>
      <c r="F40" s="236"/>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51"/>
      <c r="GL40" s="151"/>
      <c r="GM40" s="151"/>
      <c r="GN40" s="151"/>
      <c r="GO40" s="151"/>
    </row>
    <row r="41" spans="1:197" s="205" customFormat="1" ht="14.4" thickBot="1" x14ac:dyDescent="0.35">
      <c r="A41" s="198"/>
      <c r="B41" s="237" t="s">
        <v>372</v>
      </c>
      <c r="C41" s="199"/>
      <c r="D41" s="238"/>
      <c r="E41" s="239"/>
      <c r="F41" s="240">
        <f>SUM(F26:F40)</f>
        <v>0</v>
      </c>
    </row>
    <row r="42" spans="1:197" ht="12" customHeight="1" thickBot="1" x14ac:dyDescent="0.35">
      <c r="D42" s="175"/>
      <c r="F42" s="206"/>
    </row>
    <row r="43" spans="1:197" x14ac:dyDescent="0.3">
      <c r="B43" s="241" t="s">
        <v>373</v>
      </c>
      <c r="C43" s="242"/>
      <c r="D43" s="242"/>
      <c r="E43" s="243"/>
      <c r="F43" s="244"/>
    </row>
    <row r="44" spans="1:197" x14ac:dyDescent="0.3">
      <c r="B44" s="245"/>
      <c r="C44" s="219"/>
      <c r="D44" s="219"/>
      <c r="E44" s="246"/>
      <c r="F44" s="247"/>
    </row>
    <row r="45" spans="1:197" ht="14.4" thickBot="1" x14ac:dyDescent="0.35">
      <c r="B45" s="248" t="s">
        <v>374</v>
      </c>
      <c r="C45" s="249"/>
      <c r="D45" s="238"/>
      <c r="E45" s="250"/>
      <c r="F45" s="251"/>
    </row>
    <row r="46" spans="1:197" ht="12" customHeight="1" x14ac:dyDescent="0.3">
      <c r="D46" s="175"/>
      <c r="F46" s="206"/>
    </row>
    <row r="47" spans="1:197" x14ac:dyDescent="0.3">
      <c r="B47" s="252"/>
    </row>
    <row r="48" spans="1:197" customFormat="1" ht="14.4" x14ac:dyDescent="0.3"/>
    <row r="49" customFormat="1" ht="14.4" x14ac:dyDescent="0.3"/>
    <row r="50" customFormat="1" ht="14.4" x14ac:dyDescent="0.3"/>
    <row r="51" customFormat="1" ht="14.4" x14ac:dyDescent="0.3"/>
  </sheetData>
  <mergeCells count="7">
    <mergeCell ref="A35:A36"/>
    <mergeCell ref="A1:F1"/>
    <mergeCell ref="A2:D2"/>
    <mergeCell ref="E2:F2"/>
    <mergeCell ref="B19:D19"/>
    <mergeCell ref="B20:D20"/>
    <mergeCell ref="B21:D21"/>
  </mergeCells>
  <pageMargins left="0.7" right="0.7" top="0.75" bottom="0.75" header="0.3" footer="0.3"/>
  <pageSetup paperSize="9" scale="87" orientation="portrait"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22" zoomScaleNormal="100" workbookViewId="0">
      <selection activeCell="E39" sqref="E39"/>
    </sheetView>
  </sheetViews>
  <sheetFormatPr defaultColWidth="7.6640625" defaultRowHeight="13.8" x14ac:dyDescent="0.3"/>
  <cols>
    <col min="1" max="1" width="9.5546875" style="253" customWidth="1"/>
    <col min="2" max="2" width="9" style="256" customWidth="1"/>
    <col min="3" max="3" width="13.6640625" style="256" customWidth="1"/>
    <col min="4" max="4" width="22" style="256" customWidth="1"/>
    <col min="5" max="5" width="58.44140625" style="253" customWidth="1"/>
    <col min="6" max="6" width="10.88671875" style="271" customWidth="1"/>
    <col min="7" max="7" width="13.5546875" style="271" bestFit="1" customWidth="1"/>
    <col min="8" max="8" width="18" style="271" bestFit="1" customWidth="1"/>
    <col min="9" max="16384" width="7.6640625" style="253"/>
  </cols>
  <sheetData>
    <row r="1" spans="1:8" ht="27" customHeight="1" x14ac:dyDescent="0.3">
      <c r="A1" s="332" t="s">
        <v>386</v>
      </c>
      <c r="B1" s="332"/>
      <c r="C1" s="332"/>
      <c r="D1" s="332"/>
      <c r="E1" s="332"/>
      <c r="F1" s="332"/>
      <c r="G1" s="332"/>
      <c r="H1" s="332"/>
    </row>
    <row r="2" spans="1:8" s="256" customFormat="1" ht="21" customHeight="1" x14ac:dyDescent="0.3">
      <c r="A2" s="254" t="s">
        <v>387</v>
      </c>
      <c r="B2" s="254" t="s">
        <v>387</v>
      </c>
      <c r="C2" s="333" t="s">
        <v>388</v>
      </c>
      <c r="D2" s="333"/>
      <c r="E2" s="333"/>
      <c r="F2" s="255" t="s">
        <v>442</v>
      </c>
      <c r="G2" s="255" t="s">
        <v>3</v>
      </c>
      <c r="H2" s="255" t="s">
        <v>5</v>
      </c>
    </row>
    <row r="3" spans="1:8" ht="24" customHeight="1" x14ac:dyDescent="0.3">
      <c r="A3" s="257"/>
      <c r="B3" s="258"/>
      <c r="C3" s="254" t="s">
        <v>389</v>
      </c>
      <c r="D3" s="254" t="s">
        <v>390</v>
      </c>
      <c r="E3" s="254" t="s">
        <v>100</v>
      </c>
      <c r="F3" s="259"/>
      <c r="G3" s="259"/>
      <c r="H3" s="259"/>
    </row>
    <row r="4" spans="1:8" ht="41.4" x14ac:dyDescent="0.3">
      <c r="A4" s="333" t="s">
        <v>391</v>
      </c>
      <c r="B4" s="260">
        <v>1</v>
      </c>
      <c r="C4" s="261" t="s">
        <v>392</v>
      </c>
      <c r="D4" s="261" t="s">
        <v>393</v>
      </c>
      <c r="E4" s="262" t="s">
        <v>394</v>
      </c>
      <c r="F4" s="263">
        <v>1</v>
      </c>
      <c r="G4" s="263"/>
      <c r="H4" s="263"/>
    </row>
    <row r="5" spans="1:8" x14ac:dyDescent="0.3">
      <c r="A5" s="333"/>
      <c r="B5" s="260">
        <v>2</v>
      </c>
      <c r="C5" s="261" t="s">
        <v>395</v>
      </c>
      <c r="D5" s="261" t="s">
        <v>396</v>
      </c>
      <c r="E5" s="262" t="s">
        <v>397</v>
      </c>
      <c r="F5" s="263">
        <v>1</v>
      </c>
      <c r="G5" s="263"/>
      <c r="H5" s="263"/>
    </row>
    <row r="6" spans="1:8" x14ac:dyDescent="0.3">
      <c r="A6" s="333"/>
      <c r="B6" s="260">
        <v>3</v>
      </c>
      <c r="C6" s="261" t="s">
        <v>398</v>
      </c>
      <c r="D6" s="261" t="s">
        <v>399</v>
      </c>
      <c r="E6" s="262" t="s">
        <v>400</v>
      </c>
      <c r="F6" s="263">
        <v>1</v>
      </c>
      <c r="G6" s="263"/>
      <c r="H6" s="263"/>
    </row>
    <row r="7" spans="1:8" x14ac:dyDescent="0.3">
      <c r="A7" s="333"/>
      <c r="B7" s="260">
        <v>4</v>
      </c>
      <c r="C7" s="261" t="s">
        <v>401</v>
      </c>
      <c r="D7" s="261" t="s">
        <v>402</v>
      </c>
      <c r="E7" s="262" t="s">
        <v>403</v>
      </c>
      <c r="F7" s="263">
        <v>3</v>
      </c>
      <c r="G7" s="263"/>
      <c r="H7" s="263"/>
    </row>
    <row r="8" spans="1:8" x14ac:dyDescent="0.3">
      <c r="A8" s="333"/>
      <c r="B8" s="260">
        <v>5</v>
      </c>
      <c r="C8" s="261" t="s">
        <v>401</v>
      </c>
      <c r="D8" s="261" t="s">
        <v>402</v>
      </c>
      <c r="E8" s="262" t="s">
        <v>404</v>
      </c>
      <c r="F8" s="263">
        <v>2</v>
      </c>
      <c r="G8" s="263"/>
      <c r="H8" s="263"/>
    </row>
    <row r="9" spans="1:8" x14ac:dyDescent="0.3">
      <c r="A9" s="333"/>
      <c r="B9" s="260">
        <v>6</v>
      </c>
      <c r="C9" s="261" t="s">
        <v>401</v>
      </c>
      <c r="D9" s="261" t="s">
        <v>402</v>
      </c>
      <c r="E9" s="262" t="s">
        <v>405</v>
      </c>
      <c r="F9" s="263">
        <v>1</v>
      </c>
      <c r="G9" s="263"/>
      <c r="H9" s="263"/>
    </row>
    <row r="10" spans="1:8" x14ac:dyDescent="0.3">
      <c r="A10" s="333"/>
      <c r="B10" s="260">
        <v>7</v>
      </c>
      <c r="C10" s="261" t="s">
        <v>398</v>
      </c>
      <c r="D10" s="261" t="s">
        <v>402</v>
      </c>
      <c r="E10" s="262" t="s">
        <v>406</v>
      </c>
      <c r="F10" s="263">
        <v>1</v>
      </c>
      <c r="G10" s="263"/>
      <c r="H10" s="263"/>
    </row>
    <row r="11" spans="1:8" x14ac:dyDescent="0.3">
      <c r="A11" s="333"/>
      <c r="B11" s="260">
        <v>8</v>
      </c>
      <c r="C11" s="261" t="s">
        <v>407</v>
      </c>
      <c r="D11" s="261" t="s">
        <v>408</v>
      </c>
      <c r="E11" s="262" t="s">
        <v>409</v>
      </c>
      <c r="F11" s="263">
        <v>1</v>
      </c>
      <c r="G11" s="263"/>
      <c r="H11" s="263"/>
    </row>
    <row r="12" spans="1:8" x14ac:dyDescent="0.3">
      <c r="A12" s="333" t="s">
        <v>410</v>
      </c>
      <c r="B12" s="260">
        <v>9</v>
      </c>
      <c r="C12" s="261" t="s">
        <v>411</v>
      </c>
      <c r="D12" s="261" t="s">
        <v>412</v>
      </c>
      <c r="E12" s="262" t="s">
        <v>413</v>
      </c>
      <c r="F12" s="263">
        <v>4</v>
      </c>
      <c r="G12" s="263"/>
      <c r="H12" s="263"/>
    </row>
    <row r="13" spans="1:8" ht="27.6" x14ac:dyDescent="0.3">
      <c r="A13" s="333"/>
      <c r="B13" s="260">
        <v>10</v>
      </c>
      <c r="C13" s="261" t="s">
        <v>414</v>
      </c>
      <c r="D13" s="258" t="s">
        <v>415</v>
      </c>
      <c r="E13" s="262" t="s">
        <v>416</v>
      </c>
      <c r="F13" s="263">
        <v>1</v>
      </c>
      <c r="G13" s="263"/>
      <c r="H13" s="263"/>
    </row>
    <row r="14" spans="1:8" ht="27.6" x14ac:dyDescent="0.3">
      <c r="A14" s="333"/>
      <c r="B14" s="260">
        <v>11</v>
      </c>
      <c r="C14" s="261" t="s">
        <v>414</v>
      </c>
      <c r="D14" s="258" t="s">
        <v>415</v>
      </c>
      <c r="E14" s="262" t="s">
        <v>417</v>
      </c>
      <c r="F14" s="263">
        <v>2</v>
      </c>
      <c r="G14" s="263"/>
      <c r="H14" s="263"/>
    </row>
    <row r="15" spans="1:8" ht="17.25" customHeight="1" x14ac:dyDescent="0.3">
      <c r="A15" s="333"/>
      <c r="B15" s="260">
        <v>12</v>
      </c>
      <c r="C15" s="261" t="s">
        <v>414</v>
      </c>
      <c r="D15" s="261" t="s">
        <v>418</v>
      </c>
      <c r="E15" s="262" t="s">
        <v>419</v>
      </c>
      <c r="F15" s="263">
        <v>1</v>
      </c>
      <c r="G15" s="263"/>
      <c r="H15" s="263"/>
    </row>
    <row r="16" spans="1:8" x14ac:dyDescent="0.3">
      <c r="A16" s="333"/>
      <c r="B16" s="260">
        <v>13</v>
      </c>
      <c r="C16" s="261" t="s">
        <v>420</v>
      </c>
      <c r="D16" s="261" t="s">
        <v>421</v>
      </c>
      <c r="E16" s="262" t="s">
        <v>422</v>
      </c>
      <c r="F16" s="263">
        <v>1</v>
      </c>
      <c r="G16" s="263"/>
      <c r="H16" s="263"/>
    </row>
    <row r="17" spans="1:8" ht="27.6" x14ac:dyDescent="0.3">
      <c r="A17" s="333"/>
      <c r="B17" s="260">
        <v>14</v>
      </c>
      <c r="C17" s="261" t="s">
        <v>423</v>
      </c>
      <c r="D17" s="261" t="s">
        <v>424</v>
      </c>
      <c r="E17" s="262" t="s">
        <v>425</v>
      </c>
      <c r="F17" s="263">
        <v>1</v>
      </c>
      <c r="G17" s="263"/>
      <c r="H17" s="263"/>
    </row>
    <row r="18" spans="1:8" x14ac:dyDescent="0.3">
      <c r="A18" s="333"/>
      <c r="B18" s="260">
        <v>15</v>
      </c>
      <c r="C18" s="261" t="s">
        <v>401</v>
      </c>
      <c r="D18" s="261" t="s">
        <v>402</v>
      </c>
      <c r="E18" s="262" t="s">
        <v>426</v>
      </c>
      <c r="F18" s="263">
        <v>1</v>
      </c>
      <c r="G18" s="263"/>
      <c r="H18" s="263"/>
    </row>
    <row r="19" spans="1:8" x14ac:dyDescent="0.3">
      <c r="A19" s="333"/>
      <c r="B19" s="260">
        <v>16</v>
      </c>
      <c r="C19" s="261" t="s">
        <v>427</v>
      </c>
      <c r="D19" s="261" t="s">
        <v>428</v>
      </c>
      <c r="E19" s="262" t="s">
        <v>429</v>
      </c>
      <c r="F19" s="263">
        <v>1</v>
      </c>
      <c r="G19" s="263"/>
      <c r="H19" s="263"/>
    </row>
    <row r="20" spans="1:8" x14ac:dyDescent="0.3">
      <c r="A20" s="257"/>
      <c r="B20" s="258"/>
      <c r="C20" s="258"/>
      <c r="D20" s="258"/>
      <c r="E20" s="257"/>
      <c r="F20" s="264"/>
      <c r="G20" s="264"/>
      <c r="H20" s="263"/>
    </row>
    <row r="21" spans="1:8" ht="41.4" x14ac:dyDescent="0.3">
      <c r="A21" s="334" t="s">
        <v>430</v>
      </c>
      <c r="B21" s="260">
        <v>1</v>
      </c>
      <c r="C21" s="261" t="s">
        <v>392</v>
      </c>
      <c r="D21" s="261" t="s">
        <v>393</v>
      </c>
      <c r="E21" s="262" t="s">
        <v>431</v>
      </c>
      <c r="F21" s="263">
        <v>1</v>
      </c>
      <c r="G21" s="263"/>
      <c r="H21" s="263"/>
    </row>
    <row r="22" spans="1:8" x14ac:dyDescent="0.3">
      <c r="A22" s="334"/>
      <c r="B22" s="260">
        <v>2</v>
      </c>
      <c r="C22" s="261" t="s">
        <v>395</v>
      </c>
      <c r="D22" s="261" t="s">
        <v>396</v>
      </c>
      <c r="E22" s="262" t="s">
        <v>397</v>
      </c>
      <c r="F22" s="263">
        <v>1</v>
      </c>
      <c r="G22" s="263"/>
      <c r="H22" s="263"/>
    </row>
    <row r="23" spans="1:8" x14ac:dyDescent="0.3">
      <c r="A23" s="334"/>
      <c r="B23" s="260">
        <v>3</v>
      </c>
      <c r="C23" s="261" t="s">
        <v>398</v>
      </c>
      <c r="D23" s="261" t="s">
        <v>399</v>
      </c>
      <c r="E23" s="262" t="s">
        <v>400</v>
      </c>
      <c r="F23" s="263">
        <v>1</v>
      </c>
      <c r="G23" s="263"/>
      <c r="H23" s="263"/>
    </row>
    <row r="24" spans="1:8" x14ac:dyDescent="0.3">
      <c r="A24" s="334"/>
      <c r="B24" s="260">
        <v>4</v>
      </c>
      <c r="C24" s="261" t="s">
        <v>401</v>
      </c>
      <c r="D24" s="261" t="s">
        <v>402</v>
      </c>
      <c r="E24" s="262" t="s">
        <v>403</v>
      </c>
      <c r="F24" s="263">
        <v>2</v>
      </c>
      <c r="G24" s="263"/>
      <c r="H24" s="263"/>
    </row>
    <row r="25" spans="1:8" x14ac:dyDescent="0.3">
      <c r="A25" s="334"/>
      <c r="B25" s="260">
        <v>5</v>
      </c>
      <c r="C25" s="261" t="s">
        <v>401</v>
      </c>
      <c r="D25" s="261" t="s">
        <v>402</v>
      </c>
      <c r="E25" s="262" t="s">
        <v>432</v>
      </c>
      <c r="F25" s="263">
        <v>2</v>
      </c>
      <c r="G25" s="263"/>
      <c r="H25" s="263"/>
    </row>
    <row r="26" spans="1:8" x14ac:dyDescent="0.3">
      <c r="A26" s="334"/>
      <c r="B26" s="260">
        <v>6</v>
      </c>
      <c r="C26" s="261" t="s">
        <v>401</v>
      </c>
      <c r="D26" s="261" t="s">
        <v>402</v>
      </c>
      <c r="E26" s="262" t="s">
        <v>404</v>
      </c>
      <c r="F26" s="263">
        <v>2</v>
      </c>
      <c r="G26" s="263"/>
      <c r="H26" s="263"/>
    </row>
    <row r="27" spans="1:8" x14ac:dyDescent="0.3">
      <c r="A27" s="334"/>
      <c r="B27" s="260">
        <v>7</v>
      </c>
      <c r="C27" s="261" t="s">
        <v>401</v>
      </c>
      <c r="D27" s="261" t="s">
        <v>402</v>
      </c>
      <c r="E27" s="262" t="s">
        <v>406</v>
      </c>
      <c r="F27" s="263">
        <v>3</v>
      </c>
      <c r="G27" s="263"/>
      <c r="H27" s="263"/>
    </row>
    <row r="28" spans="1:8" x14ac:dyDescent="0.3">
      <c r="A28" s="334"/>
      <c r="B28" s="260">
        <v>8</v>
      </c>
      <c r="C28" s="261" t="s">
        <v>401</v>
      </c>
      <c r="D28" s="261" t="s">
        <v>402</v>
      </c>
      <c r="E28" s="262" t="s">
        <v>433</v>
      </c>
      <c r="F28" s="263">
        <v>1</v>
      </c>
      <c r="G28" s="263"/>
      <c r="H28" s="263"/>
    </row>
    <row r="29" spans="1:8" x14ac:dyDescent="0.3">
      <c r="A29" s="334"/>
      <c r="B29" s="260">
        <v>9</v>
      </c>
      <c r="C29" s="261" t="s">
        <v>401</v>
      </c>
      <c r="D29" s="261" t="s">
        <v>402</v>
      </c>
      <c r="E29" s="262" t="s">
        <v>434</v>
      </c>
      <c r="F29" s="263">
        <v>1</v>
      </c>
      <c r="G29" s="263"/>
      <c r="H29" s="263"/>
    </row>
    <row r="30" spans="1:8" x14ac:dyDescent="0.3">
      <c r="A30" s="334"/>
      <c r="B30" s="260">
        <v>10</v>
      </c>
      <c r="C30" s="261" t="s">
        <v>407</v>
      </c>
      <c r="D30" s="261" t="s">
        <v>435</v>
      </c>
      <c r="E30" s="262" t="s">
        <v>409</v>
      </c>
      <c r="F30" s="263">
        <v>1</v>
      </c>
      <c r="G30" s="263"/>
      <c r="H30" s="263"/>
    </row>
    <row r="31" spans="1:8" x14ac:dyDescent="0.3">
      <c r="A31" s="334"/>
      <c r="B31" s="260">
        <v>11</v>
      </c>
      <c r="C31" s="261" t="s">
        <v>436</v>
      </c>
      <c r="D31" s="261" t="s">
        <v>437</v>
      </c>
      <c r="E31" s="262" t="s">
        <v>438</v>
      </c>
      <c r="F31" s="263">
        <v>1</v>
      </c>
      <c r="G31" s="263"/>
      <c r="H31" s="263"/>
    </row>
    <row r="32" spans="1:8" x14ac:dyDescent="0.3">
      <c r="A32" s="334"/>
      <c r="B32" s="260">
        <v>12</v>
      </c>
      <c r="C32" s="261" t="s">
        <v>436</v>
      </c>
      <c r="D32" s="261" t="s">
        <v>437</v>
      </c>
      <c r="E32" s="262" t="s">
        <v>439</v>
      </c>
      <c r="F32" s="263">
        <v>5</v>
      </c>
      <c r="G32" s="263"/>
      <c r="H32" s="263"/>
    </row>
    <row r="33" spans="1:8" x14ac:dyDescent="0.3">
      <c r="A33" s="334"/>
      <c r="B33" s="260">
        <v>13</v>
      </c>
      <c r="C33" s="258"/>
      <c r="D33" s="258"/>
      <c r="E33" s="262" t="s">
        <v>440</v>
      </c>
      <c r="F33" s="263">
        <v>1</v>
      </c>
      <c r="G33" s="263"/>
      <c r="H33" s="263"/>
    </row>
    <row r="34" spans="1:8" x14ac:dyDescent="0.3">
      <c r="A34" s="262"/>
      <c r="B34" s="261"/>
      <c r="C34" s="261"/>
      <c r="D34" s="261"/>
      <c r="E34" s="262"/>
      <c r="F34" s="265"/>
      <c r="G34" s="266"/>
      <c r="H34" s="263"/>
    </row>
    <row r="35" spans="1:8" x14ac:dyDescent="0.3">
      <c r="A35" s="257"/>
      <c r="B35" s="258"/>
      <c r="C35" s="331"/>
      <c r="D35" s="331"/>
      <c r="E35" s="331"/>
      <c r="F35" s="267"/>
      <c r="G35" s="267"/>
      <c r="H35" s="268"/>
    </row>
    <row r="36" spans="1:8" x14ac:dyDescent="0.3">
      <c r="A36" s="257"/>
      <c r="B36" s="258"/>
      <c r="C36" s="331"/>
      <c r="D36" s="331"/>
      <c r="E36" s="331"/>
      <c r="F36" s="267"/>
      <c r="G36" s="267"/>
      <c r="H36" s="267"/>
    </row>
    <row r="37" spans="1:8" x14ac:dyDescent="0.3">
      <c r="A37" s="257"/>
      <c r="B37" s="258"/>
      <c r="C37" s="331" t="s">
        <v>441</v>
      </c>
      <c r="D37" s="331"/>
      <c r="E37" s="331"/>
      <c r="F37" s="267"/>
      <c r="G37" s="269"/>
      <c r="H37" s="270"/>
    </row>
    <row r="38" spans="1:8" ht="20.100000000000001" customHeight="1" x14ac:dyDescent="0.3"/>
  </sheetData>
  <mergeCells count="8">
    <mergeCell ref="C36:E36"/>
    <mergeCell ref="C37:E37"/>
    <mergeCell ref="A1:H1"/>
    <mergeCell ref="C2:E2"/>
    <mergeCell ref="A4:A11"/>
    <mergeCell ref="A12:A19"/>
    <mergeCell ref="A21:A33"/>
    <mergeCell ref="C35:E35"/>
  </mergeCells>
  <pageMargins left="0.70866141732283472" right="0.70866141732283472" top="0.74803149606299213" bottom="0.74803149606299213" header="0.31496062992125984" footer="0.31496062992125984"/>
  <pageSetup paperSize="9" scale="81" orientation="landscape"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opLeftCell="A4" zoomScaleNormal="100" workbookViewId="0">
      <selection activeCell="B10" sqref="B10"/>
    </sheetView>
  </sheetViews>
  <sheetFormatPr defaultRowHeight="14.4" x14ac:dyDescent="0.3"/>
  <cols>
    <col min="1" max="1" width="6.6640625" customWidth="1"/>
    <col min="2" max="2" width="61.44140625" customWidth="1"/>
    <col min="3" max="3" width="27.88671875" customWidth="1"/>
  </cols>
  <sheetData>
    <row r="1" spans="1:4" ht="171" customHeight="1" x14ac:dyDescent="0.3">
      <c r="A1" s="295"/>
      <c r="B1" s="295"/>
      <c r="C1" s="295"/>
    </row>
    <row r="2" spans="1:4" ht="18" customHeight="1" x14ac:dyDescent="0.3">
      <c r="A2" s="1"/>
      <c r="B2" s="1"/>
      <c r="C2" s="21"/>
      <c r="D2" s="21"/>
    </row>
    <row r="3" spans="1:4" s="22" customFormat="1" ht="101.1" customHeight="1" x14ac:dyDescent="0.3">
      <c r="A3" s="296" t="s">
        <v>147</v>
      </c>
      <c r="B3" s="296"/>
      <c r="C3" s="296"/>
    </row>
    <row r="4" spans="1:4" s="22" customFormat="1" ht="11.1" customHeight="1" thickBot="1" x14ac:dyDescent="0.35">
      <c r="A4" s="23"/>
      <c r="B4" s="23"/>
      <c r="C4" s="23"/>
    </row>
    <row r="5" spans="1:4" s="22" customFormat="1" ht="21" customHeight="1" x14ac:dyDescent="0.3">
      <c r="A5" s="30" t="s">
        <v>0</v>
      </c>
      <c r="B5" s="31" t="s">
        <v>1</v>
      </c>
      <c r="C5" s="32" t="s">
        <v>5</v>
      </c>
    </row>
    <row r="6" spans="1:4" s="22" customFormat="1" ht="32.1" customHeight="1" x14ac:dyDescent="0.3">
      <c r="A6" s="33"/>
      <c r="B6" s="34" t="s">
        <v>97</v>
      </c>
      <c r="C6" s="35"/>
    </row>
    <row r="7" spans="1:4" s="22" customFormat="1" ht="32.1" customHeight="1" x14ac:dyDescent="0.3">
      <c r="A7" s="33"/>
      <c r="B7" s="34" t="s">
        <v>24</v>
      </c>
      <c r="C7" s="35"/>
    </row>
    <row r="8" spans="1:4" s="22" customFormat="1" ht="32.1" customHeight="1" x14ac:dyDescent="0.3">
      <c r="A8" s="33"/>
      <c r="B8" s="34" t="s">
        <v>25</v>
      </c>
      <c r="C8" s="35"/>
    </row>
    <row r="9" spans="1:4" s="22" customFormat="1" ht="35.1" customHeight="1" x14ac:dyDescent="0.3">
      <c r="A9" s="36"/>
      <c r="B9" s="37"/>
      <c r="C9" s="35"/>
    </row>
    <row r="10" spans="1:4" s="22" customFormat="1" ht="35.1" customHeight="1" thickBot="1" x14ac:dyDescent="0.35">
      <c r="A10" s="335"/>
      <c r="B10" s="337"/>
      <c r="C10" s="336"/>
    </row>
    <row r="11" spans="1:4" s="22" customFormat="1" ht="35.1" customHeight="1" thickBot="1" x14ac:dyDescent="0.35">
      <c r="A11" s="38"/>
      <c r="B11" s="337" t="s">
        <v>444</v>
      </c>
      <c r="C11" s="39"/>
    </row>
    <row r="12" spans="1:4" s="22" customFormat="1" ht="35.1" customHeight="1" x14ac:dyDescent="0.3">
      <c r="A12" s="24"/>
      <c r="B12" s="27"/>
      <c r="C12" s="10"/>
    </row>
    <row r="13" spans="1:4" s="22" customFormat="1" ht="35.1" customHeight="1" x14ac:dyDescent="0.3">
      <c r="A13" s="25"/>
      <c r="B13" s="297"/>
      <c r="C13" s="297"/>
    </row>
    <row r="14" spans="1:4" s="22" customFormat="1" ht="15.6" x14ac:dyDescent="0.3">
      <c r="A14" s="24"/>
      <c r="B14" s="28"/>
      <c r="C14" s="10"/>
    </row>
    <row r="15" spans="1:4" s="22" customFormat="1" ht="15" x14ac:dyDescent="0.3">
      <c r="A15" s="25"/>
      <c r="B15" s="26"/>
      <c r="C15" s="10"/>
    </row>
    <row r="16" spans="1:4" s="22" customFormat="1" ht="15.6" x14ac:dyDescent="0.3">
      <c r="A16" s="24"/>
      <c r="B16" s="27"/>
      <c r="C16" s="10"/>
    </row>
    <row r="17" spans="1:3" s="22" customFormat="1" ht="15" x14ac:dyDescent="0.3">
      <c r="A17" s="25"/>
      <c r="B17" s="26"/>
      <c r="C17" s="10"/>
    </row>
    <row r="18" spans="1:3" s="22" customFormat="1" ht="15.6" x14ac:dyDescent="0.3">
      <c r="A18" s="24"/>
      <c r="B18" s="21"/>
      <c r="C18" s="10"/>
    </row>
    <row r="19" spans="1:3" s="22" customFormat="1" ht="15" x14ac:dyDescent="0.3">
      <c r="A19" s="25"/>
      <c r="B19" s="26"/>
      <c r="C19" s="10"/>
    </row>
    <row r="20" spans="1:3" s="22" customFormat="1" ht="15.6" x14ac:dyDescent="0.3">
      <c r="A20" s="24"/>
      <c r="B20" s="28"/>
      <c r="C20" s="10"/>
    </row>
    <row r="21" spans="1:3" s="22" customFormat="1" ht="15" x14ac:dyDescent="0.3">
      <c r="A21" s="25"/>
      <c r="B21" s="26"/>
      <c r="C21" s="29"/>
    </row>
    <row r="22" spans="1:3" s="22" customFormat="1" ht="15.6" x14ac:dyDescent="0.3">
      <c r="A22" s="24"/>
      <c r="B22" s="28"/>
      <c r="C22" s="10"/>
    </row>
    <row r="23" spans="1:3" s="22" customFormat="1" ht="15" x14ac:dyDescent="0.3">
      <c r="A23" s="25"/>
      <c r="B23" s="26"/>
      <c r="C23" s="29"/>
    </row>
  </sheetData>
  <mergeCells count="3">
    <mergeCell ref="A1:C1"/>
    <mergeCell ref="A3:C3"/>
    <mergeCell ref="B13:C13"/>
  </mergeCells>
  <pageMargins left="0.7" right="0.7" top="0.75" bottom="0.75" header="0.3" footer="0.3"/>
  <pageSetup paperSize="9" scale="80"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7"/>
  <sheetViews>
    <sheetView topLeftCell="A22" zoomScaleNormal="100" workbookViewId="0">
      <selection activeCell="H5" sqref="H5"/>
    </sheetView>
  </sheetViews>
  <sheetFormatPr defaultColWidth="9.109375" defaultRowHeight="15" x14ac:dyDescent="0.25"/>
  <cols>
    <col min="1" max="1" width="6.6640625" style="1" customWidth="1"/>
    <col min="2" max="2" width="46.6640625" style="1" customWidth="1"/>
    <col min="3" max="3" width="7.6640625" style="1" customWidth="1"/>
    <col min="4" max="4" width="14.5546875" style="43" customWidth="1"/>
    <col min="5" max="5" width="7.5546875" style="1" customWidth="1"/>
    <col min="6" max="6" width="15.88671875" style="1" customWidth="1"/>
    <col min="7" max="7" width="20.33203125" style="1" customWidth="1"/>
    <col min="8" max="16384" width="9.109375" style="1"/>
  </cols>
  <sheetData>
    <row r="1" spans="1:7" ht="51" customHeight="1" x14ac:dyDescent="0.25">
      <c r="A1" s="299" t="s">
        <v>147</v>
      </c>
      <c r="B1" s="300"/>
      <c r="C1" s="300"/>
      <c r="D1" s="300"/>
      <c r="E1" s="300"/>
      <c r="F1" s="300"/>
      <c r="G1" s="301"/>
    </row>
    <row r="2" spans="1:7" ht="15.6" x14ac:dyDescent="0.25">
      <c r="A2" s="48" t="s">
        <v>0</v>
      </c>
      <c r="B2" s="49" t="s">
        <v>1</v>
      </c>
      <c r="C2" s="49" t="s">
        <v>2</v>
      </c>
      <c r="D2" s="50" t="s">
        <v>3</v>
      </c>
      <c r="E2" s="49" t="s">
        <v>4</v>
      </c>
      <c r="F2" s="51" t="s">
        <v>5</v>
      </c>
      <c r="G2" s="52" t="s">
        <v>16</v>
      </c>
    </row>
    <row r="3" spans="1:7" ht="27" customHeight="1" x14ac:dyDescent="0.25">
      <c r="A3" s="53"/>
      <c r="B3" s="54" t="s">
        <v>29</v>
      </c>
      <c r="C3" s="55"/>
      <c r="D3" s="56"/>
      <c r="E3" s="57"/>
      <c r="F3" s="58"/>
      <c r="G3" s="59"/>
    </row>
    <row r="4" spans="1:7" ht="21" customHeight="1" x14ac:dyDescent="0.25">
      <c r="A4" s="60" t="s">
        <v>6</v>
      </c>
      <c r="B4" s="61" t="s">
        <v>54</v>
      </c>
      <c r="C4" s="57"/>
      <c r="D4" s="62"/>
      <c r="E4" s="57"/>
      <c r="F4" s="63"/>
      <c r="G4" s="64"/>
    </row>
    <row r="5" spans="1:7" ht="21" customHeight="1" x14ac:dyDescent="0.25">
      <c r="A5" s="104">
        <v>1</v>
      </c>
      <c r="B5" s="105" t="s">
        <v>52</v>
      </c>
      <c r="C5" s="57">
        <f>40+64+42</f>
        <v>146</v>
      </c>
      <c r="D5" s="56"/>
      <c r="E5" s="57" t="s">
        <v>149</v>
      </c>
      <c r="F5" s="63"/>
      <c r="G5" s="66">
        <f>F5</f>
        <v>0</v>
      </c>
    </row>
    <row r="6" spans="1:7" s="2" customFormat="1" ht="300" customHeight="1" x14ac:dyDescent="0.25">
      <c r="A6" s="67"/>
      <c r="B6" s="89" t="s">
        <v>53</v>
      </c>
      <c r="C6" s="57"/>
      <c r="D6" s="62"/>
      <c r="E6" s="57"/>
      <c r="F6" s="69"/>
      <c r="G6" s="70"/>
    </row>
    <row r="7" spans="1:7" ht="21" customHeight="1" x14ac:dyDescent="0.25">
      <c r="A7" s="48">
        <v>2</v>
      </c>
      <c r="B7" s="65" t="s">
        <v>32</v>
      </c>
      <c r="C7" s="57">
        <v>500</v>
      </c>
      <c r="D7" s="56"/>
      <c r="E7" s="57" t="s">
        <v>123</v>
      </c>
      <c r="F7" s="63"/>
      <c r="G7" s="66">
        <f>F7</f>
        <v>0</v>
      </c>
    </row>
    <row r="8" spans="1:7" s="2" customFormat="1" ht="170.1" customHeight="1" x14ac:dyDescent="0.25">
      <c r="A8" s="67"/>
      <c r="B8" s="68" t="s">
        <v>33</v>
      </c>
      <c r="C8" s="57"/>
      <c r="D8" s="62"/>
      <c r="E8" s="57"/>
      <c r="F8" s="69"/>
      <c r="G8" s="70"/>
    </row>
    <row r="9" spans="1:7" ht="21" customHeight="1" x14ac:dyDescent="0.25">
      <c r="A9" s="48">
        <v>3</v>
      </c>
      <c r="B9" s="65" t="s">
        <v>30</v>
      </c>
      <c r="C9" s="57">
        <v>1200</v>
      </c>
      <c r="D9" s="56"/>
      <c r="E9" s="57" t="s">
        <v>123</v>
      </c>
      <c r="F9" s="63"/>
      <c r="G9" s="66">
        <f>F9</f>
        <v>0</v>
      </c>
    </row>
    <row r="10" spans="1:7" s="2" customFormat="1" ht="69.900000000000006" customHeight="1" x14ac:dyDescent="0.25">
      <c r="A10" s="67"/>
      <c r="B10" s="71" t="s">
        <v>31</v>
      </c>
      <c r="C10" s="57"/>
      <c r="D10" s="62"/>
      <c r="E10" s="57"/>
      <c r="F10" s="69"/>
      <c r="G10" s="70"/>
    </row>
    <row r="11" spans="1:7" ht="21" customHeight="1" x14ac:dyDescent="0.25">
      <c r="A11" s="48">
        <v>4</v>
      </c>
      <c r="B11" s="72" t="s">
        <v>34</v>
      </c>
      <c r="C11" s="57">
        <v>160</v>
      </c>
      <c r="D11" s="56"/>
      <c r="E11" s="57" t="s">
        <v>123</v>
      </c>
      <c r="F11" s="63"/>
      <c r="G11" s="66">
        <f>F11</f>
        <v>0</v>
      </c>
    </row>
    <row r="12" spans="1:7" s="2" customFormat="1" ht="330" customHeight="1" x14ac:dyDescent="0.25">
      <c r="A12" s="67"/>
      <c r="B12" s="68" t="s">
        <v>148</v>
      </c>
      <c r="C12" s="57"/>
      <c r="D12" s="62"/>
      <c r="E12" s="57"/>
      <c r="F12" s="69"/>
      <c r="G12" s="70"/>
    </row>
    <row r="13" spans="1:7" ht="21" customHeight="1" x14ac:dyDescent="0.25">
      <c r="A13" s="48">
        <v>5</v>
      </c>
      <c r="B13" s="72" t="s">
        <v>12</v>
      </c>
      <c r="C13" s="57">
        <v>160</v>
      </c>
      <c r="D13" s="56"/>
      <c r="E13" s="57" t="s">
        <v>149</v>
      </c>
      <c r="F13" s="63"/>
      <c r="G13" s="66">
        <f>F13</f>
        <v>0</v>
      </c>
    </row>
    <row r="14" spans="1:7" ht="121.5" customHeight="1" x14ac:dyDescent="0.25">
      <c r="A14" s="67"/>
      <c r="B14" s="68" t="s">
        <v>117</v>
      </c>
      <c r="C14" s="57"/>
      <c r="D14" s="62"/>
      <c r="E14" s="57"/>
      <c r="F14" s="69"/>
      <c r="G14" s="70"/>
    </row>
    <row r="15" spans="1:7" ht="21" customHeight="1" x14ac:dyDescent="0.25">
      <c r="A15" s="48">
        <v>6</v>
      </c>
      <c r="B15" s="72" t="s">
        <v>36</v>
      </c>
      <c r="C15" s="57">
        <v>1</v>
      </c>
      <c r="D15" s="56"/>
      <c r="E15" s="57" t="s">
        <v>10</v>
      </c>
      <c r="F15" s="63"/>
      <c r="G15" s="66">
        <f>F15</f>
        <v>0</v>
      </c>
    </row>
    <row r="16" spans="1:7" ht="90" customHeight="1" x14ac:dyDescent="0.25">
      <c r="A16" s="67"/>
      <c r="B16" s="68" t="s">
        <v>150</v>
      </c>
      <c r="C16" s="57"/>
      <c r="D16" s="62"/>
      <c r="E16" s="57"/>
      <c r="F16" s="69"/>
      <c r="G16" s="70"/>
    </row>
    <row r="17" spans="1:7" ht="21" customHeight="1" x14ac:dyDescent="0.25">
      <c r="A17" s="48">
        <v>7</v>
      </c>
      <c r="B17" s="72" t="s">
        <v>37</v>
      </c>
      <c r="C17" s="57">
        <v>480</v>
      </c>
      <c r="D17" s="56"/>
      <c r="E17" s="57" t="s">
        <v>149</v>
      </c>
      <c r="F17" s="63"/>
      <c r="G17" s="66">
        <f>F17</f>
        <v>0</v>
      </c>
    </row>
    <row r="18" spans="1:7" ht="330" customHeight="1" x14ac:dyDescent="0.25">
      <c r="A18" s="67"/>
      <c r="B18" s="89" t="s">
        <v>116</v>
      </c>
      <c r="C18" s="57"/>
      <c r="D18" s="62"/>
      <c r="E18" s="57"/>
      <c r="F18" s="69"/>
      <c r="G18" s="70"/>
    </row>
    <row r="19" spans="1:7" ht="21" customHeight="1" x14ac:dyDescent="0.25">
      <c r="A19" s="48">
        <v>8</v>
      </c>
      <c r="B19" s="74" t="s">
        <v>38</v>
      </c>
      <c r="C19" s="57"/>
      <c r="D19" s="56"/>
      <c r="E19" s="57"/>
      <c r="F19" s="63"/>
      <c r="G19" s="66">
        <f>SUM(F21:F23)</f>
        <v>0</v>
      </c>
    </row>
    <row r="20" spans="1:7" s="2" customFormat="1" ht="170.1" customHeight="1" x14ac:dyDescent="0.25">
      <c r="A20" s="67"/>
      <c r="B20" s="68" t="s">
        <v>39</v>
      </c>
      <c r="C20" s="55"/>
      <c r="D20" s="62"/>
      <c r="E20" s="57"/>
      <c r="F20" s="69"/>
      <c r="G20" s="70"/>
    </row>
    <row r="21" spans="1:7" s="2" customFormat="1" ht="36.9" customHeight="1" x14ac:dyDescent="0.25">
      <c r="A21" s="67" t="s">
        <v>108</v>
      </c>
      <c r="B21" s="99" t="s">
        <v>43</v>
      </c>
      <c r="C21" s="55">
        <v>90</v>
      </c>
      <c r="D21" s="62"/>
      <c r="E21" s="57" t="s">
        <v>10</v>
      </c>
      <c r="F21" s="63"/>
      <c r="G21" s="70"/>
    </row>
    <row r="22" spans="1:7" s="2" customFormat="1" ht="174.9" customHeight="1" x14ac:dyDescent="0.25">
      <c r="A22" s="67" t="s">
        <v>112</v>
      </c>
      <c r="B22" s="75" t="s">
        <v>44</v>
      </c>
      <c r="C22" s="55">
        <v>1</v>
      </c>
      <c r="D22" s="62"/>
      <c r="E22" s="57" t="s">
        <v>51</v>
      </c>
      <c r="F22" s="63"/>
      <c r="G22" s="70"/>
    </row>
    <row r="23" spans="1:7" s="2" customFormat="1" ht="105" customHeight="1" x14ac:dyDescent="0.25">
      <c r="A23" s="67" t="s">
        <v>118</v>
      </c>
      <c r="B23" s="78" t="s">
        <v>45</v>
      </c>
      <c r="C23" s="55">
        <v>2</v>
      </c>
      <c r="D23" s="62"/>
      <c r="E23" s="57" t="s">
        <v>10</v>
      </c>
      <c r="F23" s="63"/>
      <c r="G23" s="70"/>
    </row>
    <row r="24" spans="1:7" ht="21" customHeight="1" x14ac:dyDescent="0.25">
      <c r="A24" s="48">
        <v>9</v>
      </c>
      <c r="B24" s="72" t="s">
        <v>46</v>
      </c>
      <c r="C24" s="57">
        <v>1</v>
      </c>
      <c r="D24" s="56"/>
      <c r="E24" s="57" t="s">
        <v>47</v>
      </c>
      <c r="F24" s="63"/>
      <c r="G24" s="66">
        <f>F24</f>
        <v>0</v>
      </c>
    </row>
    <row r="25" spans="1:7" ht="279.89999999999998" customHeight="1" x14ac:dyDescent="0.25">
      <c r="A25" s="67"/>
      <c r="B25" s="89" t="s">
        <v>166</v>
      </c>
      <c r="C25" s="57"/>
      <c r="D25" s="62"/>
      <c r="E25" s="57"/>
      <c r="F25" s="69"/>
      <c r="G25" s="70"/>
    </row>
    <row r="26" spans="1:7" ht="21" customHeight="1" x14ac:dyDescent="0.25">
      <c r="A26" s="48">
        <v>10</v>
      </c>
      <c r="B26" s="74" t="s">
        <v>168</v>
      </c>
      <c r="C26" s="57"/>
      <c r="D26" s="56"/>
      <c r="E26" s="57"/>
      <c r="F26" s="63"/>
      <c r="G26" s="66">
        <f>F26</f>
        <v>0</v>
      </c>
    </row>
    <row r="27" spans="1:7" s="2" customFormat="1" ht="80.099999999999994" customHeight="1" x14ac:dyDescent="0.25">
      <c r="A27" s="67" t="s">
        <v>108</v>
      </c>
      <c r="B27" s="107" t="s">
        <v>169</v>
      </c>
      <c r="C27" s="102">
        <v>10000</v>
      </c>
      <c r="D27" s="56"/>
      <c r="E27" s="102" t="s">
        <v>149</v>
      </c>
      <c r="F27" s="63"/>
      <c r="G27" s="81">
        <f>SUM(F27)</f>
        <v>0</v>
      </c>
    </row>
    <row r="28" spans="1:7" s="2" customFormat="1" ht="75" customHeight="1" x14ac:dyDescent="0.25">
      <c r="A28" s="67" t="s">
        <v>112</v>
      </c>
      <c r="B28" s="106" t="s">
        <v>170</v>
      </c>
      <c r="C28" s="102">
        <v>500</v>
      </c>
      <c r="D28" s="56"/>
      <c r="E28" s="102" t="s">
        <v>149</v>
      </c>
      <c r="F28" s="63"/>
      <c r="G28" s="81">
        <f>SUM(F28)</f>
        <v>0</v>
      </c>
    </row>
    <row r="29" spans="1:7" s="11" customFormat="1" ht="21" customHeight="1" x14ac:dyDescent="0.3">
      <c r="A29" s="48">
        <v>11</v>
      </c>
      <c r="B29" s="80" t="s">
        <v>167</v>
      </c>
      <c r="C29" s="55"/>
      <c r="D29" s="62"/>
      <c r="E29" s="101"/>
      <c r="F29" s="69"/>
      <c r="G29" s="81">
        <f>SUM(F30:F32)</f>
        <v>0</v>
      </c>
    </row>
    <row r="30" spans="1:7" s="2" customFormat="1" ht="82.8" x14ac:dyDescent="0.25">
      <c r="A30" s="67" t="s">
        <v>108</v>
      </c>
      <c r="B30" s="75" t="s">
        <v>65</v>
      </c>
      <c r="C30" s="55">
        <v>40</v>
      </c>
      <c r="D30" s="62"/>
      <c r="E30" s="57" t="s">
        <v>123</v>
      </c>
      <c r="F30" s="63"/>
      <c r="G30" s="70"/>
    </row>
    <row r="31" spans="1:7" s="2" customFormat="1" ht="82.8" x14ac:dyDescent="0.25">
      <c r="A31" s="67" t="s">
        <v>112</v>
      </c>
      <c r="B31" s="75" t="s">
        <v>66</v>
      </c>
      <c r="C31" s="55">
        <v>40</v>
      </c>
      <c r="D31" s="62"/>
      <c r="E31" s="57" t="s">
        <v>123</v>
      </c>
      <c r="F31" s="63"/>
      <c r="G31" s="70"/>
    </row>
    <row r="32" spans="1:7" s="2" customFormat="1" ht="41.4" x14ac:dyDescent="0.25">
      <c r="A32" s="67" t="s">
        <v>118</v>
      </c>
      <c r="B32" s="75" t="s">
        <v>69</v>
      </c>
      <c r="C32" s="55">
        <v>30</v>
      </c>
      <c r="D32" s="62"/>
      <c r="E32" s="57" t="s">
        <v>123</v>
      </c>
      <c r="F32" s="63"/>
      <c r="G32" s="70"/>
    </row>
    <row r="33" spans="1:7" ht="27" customHeight="1" thickBot="1" x14ac:dyDescent="0.3">
      <c r="A33" s="97"/>
      <c r="B33" s="302" t="s">
        <v>50</v>
      </c>
      <c r="C33" s="302"/>
      <c r="D33" s="302"/>
      <c r="E33" s="302"/>
      <c r="F33" s="302"/>
      <c r="G33" s="100">
        <f>SUM(G5:G29)</f>
        <v>0</v>
      </c>
    </row>
    <row r="34" spans="1:7" x14ac:dyDescent="0.25">
      <c r="A34" s="3"/>
      <c r="B34" s="2"/>
      <c r="C34" s="3"/>
      <c r="D34" s="44"/>
      <c r="E34" s="3"/>
      <c r="F34" s="4"/>
      <c r="G34" s="2"/>
    </row>
    <row r="35" spans="1:7" x14ac:dyDescent="0.25">
      <c r="A35" s="3"/>
      <c r="B35" s="2"/>
      <c r="C35" s="3"/>
      <c r="D35" s="44"/>
      <c r="E35" s="3"/>
      <c r="F35" s="4"/>
      <c r="G35" s="2"/>
    </row>
    <row r="36" spans="1:7" ht="21" x14ac:dyDescent="0.25">
      <c r="A36" s="303"/>
      <c r="B36" s="303"/>
      <c r="C36" s="303"/>
      <c r="D36" s="303"/>
      <c r="E36" s="303"/>
      <c r="F36" s="303"/>
      <c r="G36" s="303"/>
    </row>
    <row r="37" spans="1:7" x14ac:dyDescent="0.25">
      <c r="A37" s="3"/>
      <c r="B37" s="2"/>
      <c r="C37" s="3"/>
      <c r="D37" s="44"/>
      <c r="E37" s="3"/>
      <c r="F37" s="4"/>
      <c r="G37" s="2"/>
    </row>
    <row r="38" spans="1:7" x14ac:dyDescent="0.25">
      <c r="A38" s="3"/>
      <c r="B38" s="2"/>
      <c r="C38" s="3"/>
      <c r="D38" s="44"/>
      <c r="E38" s="3"/>
      <c r="F38" s="4"/>
      <c r="G38" s="2"/>
    </row>
    <row r="39" spans="1:7" x14ac:dyDescent="0.25">
      <c r="A39" s="3"/>
      <c r="B39" s="2"/>
      <c r="C39" s="3"/>
      <c r="D39" s="44"/>
      <c r="E39" s="3"/>
      <c r="F39" s="4"/>
      <c r="G39" s="2"/>
    </row>
    <row r="40" spans="1:7" x14ac:dyDescent="0.25">
      <c r="A40" s="3"/>
      <c r="B40" s="2"/>
      <c r="C40" s="3"/>
      <c r="D40" s="44"/>
      <c r="E40" s="3"/>
      <c r="F40" s="4"/>
      <c r="G40" s="2"/>
    </row>
    <row r="41" spans="1:7" x14ac:dyDescent="0.25">
      <c r="A41" s="3"/>
      <c r="B41" s="3"/>
      <c r="C41" s="3"/>
      <c r="D41" s="44"/>
      <c r="E41" s="3"/>
      <c r="F41" s="5"/>
      <c r="G41" s="2"/>
    </row>
    <row r="42" spans="1:7" x14ac:dyDescent="0.25">
      <c r="A42" s="3"/>
      <c r="B42" s="3"/>
      <c r="C42" s="3"/>
      <c r="D42" s="44"/>
      <c r="E42" s="3"/>
      <c r="F42" s="5"/>
      <c r="G42" s="2"/>
    </row>
    <row r="43" spans="1:7" x14ac:dyDescent="0.25">
      <c r="A43" s="3"/>
      <c r="B43" s="3"/>
      <c r="C43" s="3"/>
      <c r="D43" s="44"/>
      <c r="E43" s="3"/>
      <c r="F43" s="5"/>
      <c r="G43" s="2"/>
    </row>
    <row r="44" spans="1:7" x14ac:dyDescent="0.25">
      <c r="A44" s="2"/>
      <c r="B44" s="2"/>
      <c r="C44" s="3"/>
      <c r="D44" s="44"/>
      <c r="E44" s="3"/>
      <c r="F44" s="4"/>
      <c r="G44" s="2"/>
    </row>
    <row r="45" spans="1:7" ht="15.6" x14ac:dyDescent="0.3">
      <c r="A45" s="6"/>
      <c r="B45" s="7"/>
      <c r="C45" s="3"/>
      <c r="D45" s="44"/>
      <c r="E45" s="3"/>
      <c r="F45" s="4"/>
      <c r="G45" s="8"/>
    </row>
    <row r="46" spans="1:7" ht="15.6" x14ac:dyDescent="0.3">
      <c r="A46" s="3"/>
      <c r="B46" s="9"/>
      <c r="C46" s="3"/>
      <c r="D46" s="44"/>
      <c r="E46" s="3"/>
      <c r="F46" s="41"/>
      <c r="G46" s="8"/>
    </row>
    <row r="47" spans="1:7" ht="15.6" x14ac:dyDescent="0.3">
      <c r="A47" s="6"/>
      <c r="B47" s="7"/>
      <c r="C47" s="3"/>
      <c r="D47" s="44"/>
      <c r="E47" s="3"/>
      <c r="F47" s="298"/>
      <c r="G47" s="298"/>
    </row>
    <row r="48" spans="1:7" ht="15.6" x14ac:dyDescent="0.3">
      <c r="A48" s="3"/>
      <c r="B48" s="2"/>
      <c r="C48" s="3"/>
      <c r="D48" s="44"/>
      <c r="E48" s="3"/>
      <c r="F48" s="298"/>
      <c r="G48" s="298"/>
    </row>
    <row r="49" spans="1:7" ht="15.6" x14ac:dyDescent="0.3">
      <c r="A49" s="6"/>
      <c r="B49" s="7"/>
      <c r="C49" s="3"/>
      <c r="D49" s="44"/>
      <c r="E49" s="3"/>
      <c r="F49" s="298"/>
      <c r="G49" s="298"/>
    </row>
    <row r="50" spans="1:7" x14ac:dyDescent="0.25">
      <c r="A50" s="3"/>
      <c r="B50" s="2"/>
      <c r="C50" s="3"/>
      <c r="D50" s="44"/>
      <c r="E50" s="3"/>
      <c r="F50" s="4"/>
      <c r="G50" s="2"/>
    </row>
    <row r="51" spans="1:7" x14ac:dyDescent="0.25">
      <c r="A51" s="3"/>
      <c r="B51" s="2"/>
      <c r="C51" s="3"/>
      <c r="D51" s="44"/>
      <c r="E51" s="3"/>
      <c r="F51" s="4"/>
      <c r="G51" s="2"/>
    </row>
    <row r="52" spans="1:7" x14ac:dyDescent="0.25">
      <c r="A52" s="3"/>
      <c r="B52" s="2"/>
      <c r="C52" s="3"/>
      <c r="D52" s="44"/>
      <c r="E52" s="3"/>
      <c r="F52" s="4"/>
      <c r="G52" s="2"/>
    </row>
    <row r="53" spans="1:7" x14ac:dyDescent="0.25">
      <c r="A53" s="3"/>
      <c r="B53" s="2"/>
      <c r="C53" s="3"/>
      <c r="D53" s="44"/>
      <c r="E53" s="3"/>
      <c r="F53" s="4"/>
      <c r="G53" s="2"/>
    </row>
    <row r="54" spans="1:7" x14ac:dyDescent="0.25">
      <c r="A54" s="3"/>
      <c r="B54" s="2"/>
      <c r="C54" s="3"/>
      <c r="D54" s="44"/>
      <c r="E54" s="3"/>
      <c r="F54" s="4"/>
      <c r="G54" s="2"/>
    </row>
    <row r="55" spans="1:7" x14ac:dyDescent="0.25">
      <c r="A55" s="3"/>
      <c r="B55" s="2"/>
      <c r="C55" s="3"/>
      <c r="D55" s="44"/>
      <c r="E55" s="3"/>
      <c r="F55" s="4"/>
      <c r="G55" s="2"/>
    </row>
    <row r="56" spans="1:7" x14ac:dyDescent="0.25">
      <c r="A56" s="3"/>
      <c r="B56" s="2"/>
      <c r="C56" s="3"/>
      <c r="D56" s="44"/>
      <c r="E56" s="3"/>
      <c r="F56" s="4"/>
      <c r="G56" s="2"/>
    </row>
    <row r="57" spans="1:7" x14ac:dyDescent="0.25">
      <c r="A57" s="3"/>
      <c r="B57" s="2"/>
      <c r="C57" s="3"/>
      <c r="D57" s="44"/>
      <c r="E57" s="3"/>
      <c r="F57" s="4"/>
      <c r="G57" s="2"/>
    </row>
    <row r="58" spans="1:7" x14ac:dyDescent="0.25">
      <c r="A58" s="3"/>
      <c r="B58" s="2"/>
      <c r="C58" s="3"/>
      <c r="D58" s="44"/>
      <c r="E58" s="3"/>
      <c r="F58" s="4"/>
      <c r="G58" s="2"/>
    </row>
    <row r="59" spans="1:7" x14ac:dyDescent="0.25">
      <c r="A59" s="10"/>
      <c r="B59" s="9"/>
      <c r="C59" s="3"/>
      <c r="D59" s="44"/>
      <c r="E59" s="3"/>
      <c r="F59" s="4"/>
      <c r="G59" s="2"/>
    </row>
    <row r="60" spans="1:7" x14ac:dyDescent="0.25">
      <c r="A60" s="3"/>
      <c r="B60" s="2"/>
      <c r="C60" s="3"/>
      <c r="D60" s="44"/>
      <c r="E60" s="3"/>
      <c r="F60" s="4"/>
      <c r="G60" s="2"/>
    </row>
    <row r="61" spans="1:7" x14ac:dyDescent="0.25">
      <c r="A61" s="3"/>
      <c r="B61" s="2"/>
      <c r="C61" s="3"/>
      <c r="D61" s="44"/>
      <c r="E61" s="3"/>
      <c r="F61" s="4"/>
      <c r="G61" s="2"/>
    </row>
    <row r="62" spans="1:7" x14ac:dyDescent="0.25">
      <c r="A62" s="3"/>
      <c r="B62" s="2"/>
      <c r="C62" s="3"/>
      <c r="D62" s="44"/>
      <c r="E62" s="3"/>
      <c r="F62" s="4"/>
      <c r="G62" s="2"/>
    </row>
    <row r="63" spans="1:7" x14ac:dyDescent="0.25">
      <c r="A63" s="3"/>
      <c r="B63" s="2"/>
      <c r="C63" s="3"/>
      <c r="D63" s="44"/>
      <c r="E63" s="3"/>
      <c r="F63" s="4"/>
      <c r="G63" s="2"/>
    </row>
    <row r="64" spans="1:7" x14ac:dyDescent="0.25">
      <c r="A64" s="3"/>
      <c r="B64" s="2"/>
      <c r="C64" s="3"/>
      <c r="D64" s="44"/>
      <c r="E64" s="3"/>
      <c r="F64" s="4"/>
      <c r="G64" s="2"/>
    </row>
    <row r="65" spans="1:7" x14ac:dyDescent="0.25">
      <c r="A65" s="3"/>
      <c r="B65" s="2"/>
      <c r="C65" s="3"/>
      <c r="D65" s="44"/>
      <c r="E65" s="3"/>
      <c r="F65" s="4"/>
      <c r="G65" s="2"/>
    </row>
    <row r="66" spans="1:7" x14ac:dyDescent="0.25">
      <c r="A66" s="3"/>
      <c r="B66" s="2"/>
      <c r="C66" s="3"/>
      <c r="D66" s="44"/>
      <c r="E66" s="3"/>
      <c r="F66" s="4"/>
      <c r="G66" s="2"/>
    </row>
    <row r="67" spans="1:7" x14ac:dyDescent="0.25">
      <c r="A67" s="3"/>
      <c r="B67" s="2"/>
      <c r="C67" s="3"/>
      <c r="D67" s="44"/>
      <c r="E67" s="3"/>
      <c r="F67" s="4"/>
      <c r="G67" s="2"/>
    </row>
    <row r="68" spans="1:7" x14ac:dyDescent="0.25">
      <c r="A68" s="3"/>
      <c r="B68" s="2"/>
      <c r="C68" s="3"/>
      <c r="D68" s="44"/>
      <c r="E68" s="3"/>
      <c r="F68" s="4"/>
      <c r="G68" s="2"/>
    </row>
    <row r="69" spans="1:7" x14ac:dyDescent="0.25">
      <c r="A69" s="3"/>
      <c r="B69" s="2"/>
      <c r="C69" s="3"/>
      <c r="D69" s="44"/>
      <c r="E69" s="3"/>
      <c r="F69" s="4"/>
      <c r="G69" s="2"/>
    </row>
    <row r="70" spans="1:7" x14ac:dyDescent="0.25">
      <c r="A70" s="3"/>
      <c r="B70" s="2"/>
      <c r="C70" s="3"/>
      <c r="D70" s="44"/>
      <c r="E70" s="3"/>
      <c r="F70" s="4"/>
      <c r="G70" s="2"/>
    </row>
    <row r="71" spans="1:7" x14ac:dyDescent="0.25">
      <c r="A71" s="3"/>
      <c r="B71" s="2"/>
      <c r="C71" s="3"/>
      <c r="D71" s="44"/>
      <c r="E71" s="3"/>
      <c r="F71" s="4"/>
      <c r="G71" s="2"/>
    </row>
    <row r="72" spans="1:7" x14ac:dyDescent="0.25">
      <c r="A72" s="3"/>
      <c r="B72" s="2"/>
      <c r="C72" s="3"/>
      <c r="D72" s="44"/>
      <c r="E72" s="3"/>
      <c r="F72" s="4"/>
      <c r="G72" s="2"/>
    </row>
    <row r="73" spans="1:7" x14ac:dyDescent="0.25">
      <c r="A73" s="3"/>
      <c r="B73" s="2"/>
      <c r="C73" s="3"/>
      <c r="D73" s="44"/>
      <c r="E73" s="3"/>
      <c r="F73" s="4"/>
      <c r="G73" s="2"/>
    </row>
    <row r="74" spans="1:7" ht="15.6" x14ac:dyDescent="0.3">
      <c r="A74" s="3"/>
      <c r="B74" s="2"/>
      <c r="C74" s="3"/>
      <c r="D74" s="44"/>
      <c r="E74" s="3"/>
      <c r="F74" s="41"/>
      <c r="G74" s="8"/>
    </row>
    <row r="75" spans="1:7" ht="15.6" x14ac:dyDescent="0.3">
      <c r="A75" s="3"/>
      <c r="B75" s="2"/>
      <c r="C75" s="3"/>
      <c r="D75" s="44"/>
      <c r="E75" s="3"/>
      <c r="F75" s="41"/>
      <c r="G75" s="8"/>
    </row>
    <row r="76" spans="1:7" x14ac:dyDescent="0.25">
      <c r="A76" s="3"/>
      <c r="B76" s="2"/>
      <c r="C76" s="3"/>
      <c r="D76" s="44"/>
      <c r="E76" s="3"/>
      <c r="F76" s="4"/>
      <c r="G76" s="2"/>
    </row>
    <row r="77" spans="1:7" x14ac:dyDescent="0.25">
      <c r="A77" s="3"/>
      <c r="B77" s="2"/>
      <c r="C77" s="3"/>
      <c r="D77" s="44"/>
      <c r="E77" s="3"/>
      <c r="F77" s="4"/>
      <c r="G77" s="2"/>
    </row>
    <row r="78" spans="1:7" x14ac:dyDescent="0.25">
      <c r="A78" s="3"/>
      <c r="B78" s="2"/>
      <c r="C78" s="3"/>
      <c r="D78" s="44"/>
      <c r="E78" s="3"/>
      <c r="F78" s="4"/>
      <c r="G78" s="2"/>
    </row>
    <row r="79" spans="1:7" x14ac:dyDescent="0.25">
      <c r="A79" s="3"/>
      <c r="B79" s="2"/>
      <c r="C79" s="3"/>
      <c r="D79" s="44"/>
      <c r="E79" s="3"/>
      <c r="F79" s="4"/>
      <c r="G79" s="2"/>
    </row>
    <row r="80" spans="1:7" x14ac:dyDescent="0.25">
      <c r="A80" s="3"/>
      <c r="B80" s="2"/>
      <c r="C80" s="3"/>
      <c r="D80" s="44"/>
      <c r="E80" s="3"/>
      <c r="F80" s="4"/>
      <c r="G80" s="2"/>
    </row>
    <row r="81" spans="1:7" x14ac:dyDescent="0.25">
      <c r="A81" s="3"/>
      <c r="B81" s="2"/>
      <c r="C81" s="3"/>
      <c r="D81" s="44"/>
      <c r="E81" s="3"/>
      <c r="F81" s="4"/>
      <c r="G81" s="2"/>
    </row>
    <row r="82" spans="1:7" x14ac:dyDescent="0.25">
      <c r="A82" s="3"/>
      <c r="B82" s="2"/>
      <c r="C82" s="3"/>
      <c r="D82" s="44"/>
      <c r="E82" s="3"/>
      <c r="F82" s="4"/>
      <c r="G82" s="2"/>
    </row>
    <row r="83" spans="1:7" x14ac:dyDescent="0.25">
      <c r="A83" s="3"/>
      <c r="B83" s="2"/>
      <c r="C83" s="3"/>
      <c r="D83" s="44"/>
      <c r="E83" s="3"/>
      <c r="F83" s="4"/>
      <c r="G83" s="2"/>
    </row>
    <row r="84" spans="1:7" x14ac:dyDescent="0.25">
      <c r="A84" s="3"/>
      <c r="B84" s="2"/>
      <c r="C84" s="3"/>
      <c r="D84" s="44"/>
      <c r="E84" s="3"/>
      <c r="F84" s="4"/>
      <c r="G84" s="2"/>
    </row>
    <row r="85" spans="1:7" s="11" customFormat="1" x14ac:dyDescent="0.25">
      <c r="A85" s="3"/>
      <c r="B85" s="2"/>
      <c r="C85" s="3"/>
      <c r="D85" s="44"/>
      <c r="E85" s="3"/>
      <c r="F85" s="4"/>
      <c r="G85" s="2"/>
    </row>
    <row r="86" spans="1:7" s="11" customFormat="1" x14ac:dyDescent="0.25">
      <c r="A86" s="3"/>
      <c r="B86" s="2"/>
      <c r="C86" s="3"/>
      <c r="D86" s="44"/>
      <c r="E86" s="3"/>
      <c r="F86" s="4"/>
      <c r="G86" s="2"/>
    </row>
    <row r="87" spans="1:7" s="11" customFormat="1" x14ac:dyDescent="0.25">
      <c r="A87" s="3"/>
      <c r="B87" s="2"/>
      <c r="C87" s="3"/>
      <c r="D87" s="44"/>
      <c r="E87" s="3"/>
      <c r="F87" s="4"/>
      <c r="G87" s="2"/>
    </row>
    <row r="88" spans="1:7" s="11" customFormat="1" x14ac:dyDescent="0.25">
      <c r="A88" s="3"/>
      <c r="B88" s="2"/>
      <c r="C88" s="3"/>
      <c r="D88" s="44"/>
      <c r="E88" s="3"/>
      <c r="F88" s="4"/>
      <c r="G88" s="2"/>
    </row>
    <row r="89" spans="1:7" x14ac:dyDescent="0.25">
      <c r="A89" s="3"/>
      <c r="B89" s="2"/>
      <c r="C89" s="3"/>
      <c r="D89" s="44"/>
      <c r="E89" s="3"/>
      <c r="F89" s="4"/>
      <c r="G89" s="2"/>
    </row>
    <row r="90" spans="1:7" s="11" customFormat="1" x14ac:dyDescent="0.25">
      <c r="A90" s="3"/>
      <c r="B90" s="2"/>
      <c r="C90" s="3"/>
      <c r="D90" s="44"/>
      <c r="E90" s="3"/>
      <c r="F90" s="4"/>
      <c r="G90" s="2"/>
    </row>
    <row r="91" spans="1:7" x14ac:dyDescent="0.25">
      <c r="A91" s="3"/>
      <c r="B91" s="2"/>
      <c r="C91" s="3"/>
      <c r="D91" s="44"/>
      <c r="E91" s="3"/>
      <c r="F91" s="4"/>
      <c r="G91" s="2"/>
    </row>
    <row r="92" spans="1:7" x14ac:dyDescent="0.25">
      <c r="A92" s="3"/>
      <c r="B92" s="2"/>
      <c r="C92" s="3"/>
      <c r="D92" s="44"/>
      <c r="E92" s="3"/>
      <c r="F92" s="4"/>
      <c r="G92" s="2"/>
    </row>
    <row r="93" spans="1:7" x14ac:dyDescent="0.25">
      <c r="A93" s="3"/>
      <c r="B93" s="2"/>
      <c r="C93" s="3"/>
      <c r="D93" s="44"/>
      <c r="E93" s="3"/>
      <c r="F93" s="4"/>
      <c r="G93" s="2"/>
    </row>
    <row r="94" spans="1:7" x14ac:dyDescent="0.25">
      <c r="A94" s="3"/>
      <c r="B94" s="2"/>
      <c r="C94" s="3"/>
      <c r="D94" s="44"/>
      <c r="E94" s="3"/>
      <c r="F94" s="4"/>
      <c r="G94" s="2"/>
    </row>
    <row r="95" spans="1:7" x14ac:dyDescent="0.25">
      <c r="A95" s="3"/>
      <c r="B95" s="2"/>
      <c r="C95" s="3"/>
      <c r="D95" s="44"/>
      <c r="E95" s="3"/>
      <c r="F95" s="4"/>
      <c r="G95" s="2"/>
    </row>
    <row r="96" spans="1:7" x14ac:dyDescent="0.25">
      <c r="A96" s="3"/>
      <c r="B96" s="2"/>
      <c r="C96" s="3"/>
      <c r="D96" s="44"/>
      <c r="E96" s="3"/>
      <c r="F96" s="4"/>
      <c r="G96" s="2"/>
    </row>
    <row r="97" spans="1:7" s="11" customFormat="1" ht="15.6" x14ac:dyDescent="0.3">
      <c r="A97" s="3"/>
      <c r="B97" s="2"/>
      <c r="C97" s="3"/>
      <c r="D97" s="44"/>
      <c r="E97" s="3"/>
      <c r="F97" s="41"/>
      <c r="G97" s="8"/>
    </row>
    <row r="98" spans="1:7" x14ac:dyDescent="0.25">
      <c r="A98" s="3"/>
      <c r="B98" s="3"/>
      <c r="C98" s="3"/>
      <c r="D98" s="44"/>
      <c r="E98" s="3"/>
      <c r="F98" s="5"/>
      <c r="G98" s="2"/>
    </row>
    <row r="99" spans="1:7" s="11" customFormat="1" x14ac:dyDescent="0.25">
      <c r="A99" s="3"/>
      <c r="B99" s="3"/>
      <c r="C99" s="3"/>
      <c r="D99" s="44"/>
      <c r="E99" s="3"/>
      <c r="F99" s="5"/>
      <c r="G99" s="2"/>
    </row>
    <row r="100" spans="1:7" x14ac:dyDescent="0.25">
      <c r="A100" s="3"/>
      <c r="B100" s="2"/>
      <c r="C100" s="3"/>
      <c r="D100" s="44"/>
      <c r="E100" s="3"/>
      <c r="F100" s="12"/>
      <c r="G100" s="4"/>
    </row>
    <row r="101" spans="1:7" ht="15.6" x14ac:dyDescent="0.3">
      <c r="A101" s="3"/>
      <c r="B101" s="7"/>
      <c r="C101" s="3"/>
      <c r="D101" s="44"/>
      <c r="E101" s="3"/>
      <c r="F101" s="4"/>
      <c r="G101" s="2"/>
    </row>
    <row r="102" spans="1:7" x14ac:dyDescent="0.25">
      <c r="A102" s="3"/>
      <c r="B102" s="2"/>
      <c r="C102" s="3"/>
      <c r="D102" s="44"/>
      <c r="E102" s="3"/>
      <c r="F102" s="4"/>
      <c r="G102" s="2"/>
    </row>
    <row r="103" spans="1:7" x14ac:dyDescent="0.25">
      <c r="A103" s="3"/>
      <c r="B103" s="2"/>
      <c r="C103" s="3"/>
      <c r="D103" s="44"/>
      <c r="E103" s="3"/>
      <c r="F103" s="4"/>
      <c r="G103" s="2"/>
    </row>
    <row r="104" spans="1:7" x14ac:dyDescent="0.25">
      <c r="A104" s="3"/>
      <c r="B104" s="2"/>
      <c r="C104" s="3"/>
      <c r="D104" s="44"/>
      <c r="E104" s="3"/>
      <c r="F104" s="4"/>
      <c r="G104" s="2"/>
    </row>
    <row r="105" spans="1:7" x14ac:dyDescent="0.25">
      <c r="A105" s="3"/>
      <c r="B105" s="2"/>
      <c r="C105" s="3"/>
      <c r="D105" s="44"/>
      <c r="E105" s="3"/>
      <c r="F105" s="4"/>
      <c r="G105" s="2"/>
    </row>
    <row r="106" spans="1:7" s="11" customFormat="1" x14ac:dyDescent="0.25">
      <c r="A106" s="3"/>
      <c r="B106" s="2"/>
      <c r="C106" s="3"/>
      <c r="D106" s="44"/>
      <c r="E106" s="3"/>
      <c r="F106" s="4"/>
      <c r="G106" s="2"/>
    </row>
    <row r="107" spans="1:7" x14ac:dyDescent="0.25">
      <c r="A107" s="3"/>
      <c r="B107" s="2"/>
      <c r="C107" s="3"/>
      <c r="D107" s="44"/>
      <c r="E107" s="3"/>
      <c r="F107" s="4"/>
      <c r="G107" s="2"/>
    </row>
    <row r="108" spans="1:7" s="11" customFormat="1" x14ac:dyDescent="0.25">
      <c r="A108" s="3"/>
      <c r="B108" s="2"/>
      <c r="C108" s="3"/>
      <c r="D108" s="44"/>
      <c r="E108" s="3"/>
      <c r="F108" s="4"/>
      <c r="G108" s="2"/>
    </row>
    <row r="109" spans="1:7" x14ac:dyDescent="0.25">
      <c r="A109" s="3"/>
      <c r="B109" s="2"/>
      <c r="C109" s="3"/>
      <c r="D109" s="44"/>
      <c r="E109" s="3"/>
      <c r="F109" s="4"/>
      <c r="G109" s="2"/>
    </row>
    <row r="110" spans="1:7" x14ac:dyDescent="0.25">
      <c r="A110" s="3"/>
      <c r="B110" s="2"/>
      <c r="C110" s="3"/>
      <c r="D110" s="44"/>
      <c r="E110" s="3"/>
      <c r="F110" s="4"/>
      <c r="G110" s="2"/>
    </row>
    <row r="111" spans="1:7" x14ac:dyDescent="0.25">
      <c r="A111" s="3"/>
      <c r="B111" s="2"/>
      <c r="C111" s="3"/>
      <c r="D111" s="44"/>
      <c r="E111" s="3"/>
      <c r="F111" s="4"/>
      <c r="G111" s="2"/>
    </row>
    <row r="112" spans="1:7" x14ac:dyDescent="0.25">
      <c r="A112" s="3"/>
      <c r="B112" s="2"/>
      <c r="C112" s="3"/>
      <c r="D112" s="44"/>
      <c r="E112" s="3"/>
      <c r="F112" s="4"/>
      <c r="G112" s="2"/>
    </row>
    <row r="113" spans="1:7" s="13" customFormat="1" x14ac:dyDescent="0.25">
      <c r="A113" s="3"/>
      <c r="B113" s="2"/>
      <c r="C113" s="3"/>
      <c r="D113" s="44"/>
      <c r="E113" s="3"/>
      <c r="F113" s="4"/>
      <c r="G113" s="2"/>
    </row>
    <row r="114" spans="1:7" s="13" customFormat="1" x14ac:dyDescent="0.25">
      <c r="A114" s="3"/>
      <c r="B114" s="2"/>
      <c r="C114" s="3"/>
      <c r="D114" s="44"/>
      <c r="E114" s="3"/>
      <c r="F114" s="4"/>
      <c r="G114" s="2"/>
    </row>
    <row r="115" spans="1:7" s="11" customFormat="1" x14ac:dyDescent="0.25">
      <c r="A115" s="3"/>
      <c r="B115" s="2"/>
      <c r="C115" s="3"/>
      <c r="D115" s="44"/>
      <c r="E115" s="3"/>
      <c r="F115" s="4"/>
      <c r="G115" s="2"/>
    </row>
    <row r="116" spans="1:7" s="11" customFormat="1" x14ac:dyDescent="0.25">
      <c r="A116" s="3"/>
      <c r="B116" s="2"/>
      <c r="C116" s="3"/>
      <c r="D116" s="44"/>
      <c r="E116" s="3"/>
      <c r="F116" s="4"/>
      <c r="G116" s="2"/>
    </row>
    <row r="117" spans="1:7" ht="15.6" x14ac:dyDescent="0.3">
      <c r="A117" s="3"/>
      <c r="B117" s="2"/>
      <c r="C117" s="3"/>
      <c r="D117" s="44"/>
      <c r="E117" s="3"/>
      <c r="F117" s="41"/>
      <c r="G117" s="8"/>
    </row>
    <row r="118" spans="1:7" s="11" customFormat="1" ht="15.6" x14ac:dyDescent="0.3">
      <c r="A118" s="3"/>
      <c r="B118" s="7"/>
      <c r="C118" s="3"/>
      <c r="D118" s="44"/>
      <c r="E118" s="3"/>
      <c r="F118" s="4"/>
      <c r="G118" s="2"/>
    </row>
    <row r="119" spans="1:7" x14ac:dyDescent="0.25">
      <c r="A119" s="3"/>
      <c r="B119" s="2"/>
      <c r="C119" s="3"/>
      <c r="D119" s="44"/>
      <c r="E119" s="3"/>
      <c r="F119" s="4"/>
      <c r="G119" s="2"/>
    </row>
    <row r="120" spans="1:7" x14ac:dyDescent="0.25">
      <c r="A120" s="3"/>
      <c r="B120" s="2"/>
      <c r="C120" s="14"/>
      <c r="D120" s="44"/>
      <c r="E120" s="3"/>
      <c r="F120" s="4"/>
      <c r="G120" s="2"/>
    </row>
    <row r="121" spans="1:7" x14ac:dyDescent="0.25">
      <c r="A121" s="3"/>
      <c r="B121" s="2"/>
      <c r="C121" s="3"/>
      <c r="D121" s="44"/>
      <c r="E121" s="3"/>
      <c r="F121" s="4"/>
      <c r="G121" s="2"/>
    </row>
    <row r="122" spans="1:7" x14ac:dyDescent="0.25">
      <c r="A122" s="3"/>
      <c r="B122" s="2"/>
      <c r="C122" s="5"/>
      <c r="D122" s="44"/>
      <c r="E122" s="3"/>
      <c r="F122" s="4"/>
      <c r="G122" s="2"/>
    </row>
    <row r="123" spans="1:7" x14ac:dyDescent="0.25">
      <c r="A123" s="3"/>
      <c r="B123" s="2"/>
      <c r="C123" s="3"/>
      <c r="D123" s="44"/>
      <c r="E123" s="3"/>
      <c r="F123" s="4"/>
      <c r="G123" s="2"/>
    </row>
    <row r="124" spans="1:7" x14ac:dyDescent="0.25">
      <c r="A124" s="3"/>
      <c r="B124" s="2"/>
      <c r="C124" s="3"/>
      <c r="D124" s="44"/>
      <c r="E124" s="3"/>
      <c r="F124" s="4"/>
      <c r="G124" s="2"/>
    </row>
    <row r="125" spans="1:7" x14ac:dyDescent="0.25">
      <c r="A125" s="3"/>
      <c r="B125" s="2"/>
      <c r="C125" s="3"/>
      <c r="D125" s="44"/>
      <c r="E125" s="3"/>
      <c r="F125" s="4"/>
      <c r="G125" s="2"/>
    </row>
    <row r="126" spans="1:7" x14ac:dyDescent="0.25">
      <c r="A126" s="3"/>
      <c r="B126" s="2"/>
      <c r="C126" s="3"/>
      <c r="D126" s="44"/>
      <c r="E126" s="3"/>
      <c r="F126" s="4"/>
      <c r="G126" s="2"/>
    </row>
    <row r="127" spans="1:7" x14ac:dyDescent="0.25">
      <c r="A127" s="3"/>
      <c r="B127" s="2"/>
      <c r="C127" s="3"/>
      <c r="D127" s="44"/>
      <c r="E127" s="3"/>
      <c r="F127" s="4"/>
      <c r="G127" s="2"/>
    </row>
    <row r="128" spans="1:7" x14ac:dyDescent="0.25">
      <c r="A128" s="3"/>
      <c r="B128" s="2"/>
      <c r="C128" s="3"/>
      <c r="D128" s="44"/>
      <c r="E128" s="3"/>
      <c r="F128" s="4"/>
      <c r="G128" s="2"/>
    </row>
    <row r="129" spans="1:7" x14ac:dyDescent="0.25">
      <c r="A129" s="3"/>
      <c r="B129" s="2"/>
      <c r="C129" s="3"/>
      <c r="D129" s="44"/>
      <c r="E129" s="3"/>
      <c r="F129" s="4"/>
      <c r="G129" s="2"/>
    </row>
    <row r="130" spans="1:7" x14ac:dyDescent="0.25">
      <c r="A130" s="3"/>
      <c r="B130" s="2"/>
      <c r="C130" s="3"/>
      <c r="D130" s="44"/>
      <c r="E130" s="3"/>
      <c r="F130" s="4"/>
      <c r="G130" s="2"/>
    </row>
    <row r="131" spans="1:7" x14ac:dyDescent="0.25">
      <c r="A131" s="3"/>
      <c r="B131" s="2"/>
      <c r="C131" s="3"/>
      <c r="D131" s="44"/>
      <c r="E131" s="3"/>
      <c r="F131" s="4"/>
      <c r="G131" s="2"/>
    </row>
    <row r="132" spans="1:7" x14ac:dyDescent="0.25">
      <c r="A132" s="3"/>
      <c r="B132" s="2"/>
      <c r="C132" s="3"/>
      <c r="D132" s="44"/>
      <c r="E132" s="3"/>
      <c r="F132" s="4"/>
      <c r="G132" s="2"/>
    </row>
    <row r="133" spans="1:7" x14ac:dyDescent="0.25">
      <c r="A133" s="3"/>
      <c r="B133" s="2"/>
      <c r="C133" s="3"/>
      <c r="D133" s="44"/>
      <c r="E133" s="3"/>
      <c r="F133" s="4"/>
      <c r="G133" s="2"/>
    </row>
    <row r="134" spans="1:7" x14ac:dyDescent="0.25">
      <c r="A134" s="3"/>
      <c r="B134" s="2"/>
      <c r="C134" s="3"/>
      <c r="D134" s="44"/>
      <c r="E134" s="3"/>
      <c r="F134" s="4"/>
      <c r="G134" s="2"/>
    </row>
    <row r="135" spans="1:7" x14ac:dyDescent="0.25">
      <c r="A135" s="3"/>
      <c r="B135" s="2"/>
      <c r="C135" s="3"/>
      <c r="D135" s="44"/>
      <c r="E135" s="3"/>
      <c r="F135" s="4"/>
      <c r="G135" s="2"/>
    </row>
    <row r="136" spans="1:7" x14ac:dyDescent="0.25">
      <c r="A136" s="3"/>
      <c r="B136" s="2"/>
      <c r="C136" s="3"/>
      <c r="D136" s="44"/>
      <c r="E136" s="3"/>
      <c r="F136" s="4"/>
      <c r="G136" s="2"/>
    </row>
    <row r="137" spans="1:7" x14ac:dyDescent="0.25">
      <c r="A137" s="3"/>
      <c r="B137" s="2"/>
      <c r="C137" s="3"/>
      <c r="D137" s="44"/>
      <c r="E137" s="3"/>
      <c r="F137" s="4"/>
      <c r="G137" s="2"/>
    </row>
    <row r="138" spans="1:7" x14ac:dyDescent="0.25">
      <c r="A138" s="3"/>
      <c r="B138" s="2"/>
      <c r="C138" s="3"/>
      <c r="D138" s="44"/>
      <c r="E138" s="3"/>
      <c r="F138" s="4"/>
      <c r="G138" s="2"/>
    </row>
    <row r="139" spans="1:7" x14ac:dyDescent="0.25">
      <c r="A139" s="3"/>
      <c r="B139" s="2"/>
      <c r="C139" s="3"/>
      <c r="D139" s="44"/>
      <c r="E139" s="3"/>
      <c r="F139" s="4"/>
      <c r="G139" s="2"/>
    </row>
    <row r="140" spans="1:7" x14ac:dyDescent="0.25">
      <c r="A140" s="3"/>
      <c r="B140" s="3"/>
      <c r="C140" s="3"/>
      <c r="D140" s="44"/>
      <c r="E140" s="3"/>
      <c r="F140" s="5"/>
      <c r="G140" s="2"/>
    </row>
    <row r="141" spans="1:7" x14ac:dyDescent="0.25">
      <c r="A141" s="3"/>
      <c r="B141" s="3"/>
      <c r="C141" s="3"/>
      <c r="D141" s="44"/>
      <c r="E141" s="3"/>
      <c r="F141" s="5"/>
      <c r="G141" s="2"/>
    </row>
    <row r="142" spans="1:7" x14ac:dyDescent="0.25">
      <c r="A142" s="3"/>
      <c r="B142" s="2"/>
      <c r="C142" s="3"/>
      <c r="D142" s="44"/>
      <c r="E142" s="3"/>
      <c r="F142" s="4"/>
      <c r="G142" s="2"/>
    </row>
    <row r="143" spans="1:7" x14ac:dyDescent="0.25">
      <c r="A143" s="3"/>
      <c r="B143" s="2"/>
      <c r="C143" s="3"/>
      <c r="D143" s="44"/>
      <c r="E143" s="3"/>
      <c r="F143" s="4"/>
      <c r="G143" s="2"/>
    </row>
    <row r="144" spans="1:7" x14ac:dyDescent="0.25">
      <c r="A144" s="3"/>
      <c r="B144" s="2"/>
      <c r="C144" s="3"/>
      <c r="D144" s="44"/>
      <c r="E144" s="3"/>
      <c r="F144" s="4"/>
      <c r="G144" s="2"/>
    </row>
    <row r="145" spans="1:7" x14ac:dyDescent="0.25">
      <c r="A145" s="3"/>
      <c r="B145" s="2"/>
      <c r="C145" s="3"/>
      <c r="D145" s="44"/>
      <c r="E145" s="3"/>
      <c r="F145" s="4"/>
      <c r="G145" s="2"/>
    </row>
    <row r="146" spans="1:7" x14ac:dyDescent="0.25">
      <c r="A146" s="3"/>
      <c r="B146" s="2"/>
      <c r="C146" s="3"/>
      <c r="D146" s="44"/>
      <c r="E146" s="3"/>
      <c r="F146" s="4"/>
      <c r="G146" s="2"/>
    </row>
    <row r="147" spans="1:7" x14ac:dyDescent="0.25">
      <c r="A147" s="3"/>
      <c r="B147" s="2"/>
      <c r="C147" s="3"/>
      <c r="D147" s="44"/>
      <c r="E147" s="3"/>
      <c r="F147" s="4"/>
      <c r="G147" s="2"/>
    </row>
    <row r="148" spans="1:7" x14ac:dyDescent="0.25">
      <c r="A148" s="3"/>
      <c r="B148" s="2"/>
      <c r="C148" s="3"/>
      <c r="D148" s="44"/>
      <c r="E148" s="2"/>
      <c r="F148" s="4"/>
      <c r="G148" s="2"/>
    </row>
    <row r="149" spans="1:7" x14ac:dyDescent="0.25">
      <c r="A149" s="3"/>
      <c r="B149" s="2"/>
      <c r="C149" s="3"/>
      <c r="D149" s="44"/>
      <c r="E149" s="3"/>
      <c r="F149" s="4"/>
      <c r="G149" s="2"/>
    </row>
    <row r="150" spans="1:7" x14ac:dyDescent="0.25">
      <c r="A150" s="3"/>
      <c r="B150" s="2"/>
      <c r="C150" s="3"/>
      <c r="D150" s="44"/>
      <c r="E150" s="3"/>
      <c r="F150" s="4"/>
      <c r="G150" s="2"/>
    </row>
    <row r="151" spans="1:7" ht="15.6" x14ac:dyDescent="0.3">
      <c r="A151" s="3"/>
      <c r="B151" s="2"/>
      <c r="C151" s="3"/>
      <c r="D151" s="44"/>
      <c r="E151" s="3"/>
      <c r="F151" s="41"/>
      <c r="G151" s="8"/>
    </row>
    <row r="152" spans="1:7" ht="15.6" x14ac:dyDescent="0.3">
      <c r="A152" s="3"/>
      <c r="B152" s="7"/>
      <c r="C152" s="3"/>
      <c r="D152" s="44"/>
      <c r="E152" s="3"/>
      <c r="F152" s="4"/>
      <c r="G152" s="2"/>
    </row>
    <row r="153" spans="1:7" x14ac:dyDescent="0.25">
      <c r="A153" s="3"/>
      <c r="B153" s="2"/>
      <c r="C153" s="3"/>
      <c r="D153" s="44"/>
      <c r="E153" s="3"/>
      <c r="F153" s="4"/>
      <c r="G153" s="2"/>
    </row>
    <row r="154" spans="1:7" x14ac:dyDescent="0.25">
      <c r="A154" s="3"/>
      <c r="B154" s="2"/>
      <c r="C154" s="3"/>
      <c r="D154" s="44"/>
      <c r="E154" s="3"/>
      <c r="F154" s="4"/>
      <c r="G154" s="2"/>
    </row>
    <row r="155" spans="1:7" x14ac:dyDescent="0.25">
      <c r="A155" s="3"/>
      <c r="B155" s="2"/>
      <c r="C155" s="3"/>
      <c r="D155" s="44"/>
      <c r="E155" s="3"/>
      <c r="F155" s="4"/>
      <c r="G155" s="2"/>
    </row>
    <row r="156" spans="1:7" x14ac:dyDescent="0.25">
      <c r="A156" s="3"/>
      <c r="B156" s="2"/>
      <c r="C156" s="3"/>
      <c r="D156" s="44"/>
      <c r="E156" s="3"/>
      <c r="F156" s="4"/>
      <c r="G156" s="2"/>
    </row>
    <row r="157" spans="1:7" x14ac:dyDescent="0.25">
      <c r="A157" s="3"/>
      <c r="B157" s="2"/>
      <c r="C157" s="3"/>
      <c r="D157" s="44"/>
      <c r="E157" s="3"/>
      <c r="F157" s="4"/>
      <c r="G157" s="2"/>
    </row>
    <row r="158" spans="1:7" x14ac:dyDescent="0.25">
      <c r="A158" s="3"/>
      <c r="B158" s="2"/>
      <c r="C158" s="3"/>
      <c r="D158" s="44"/>
      <c r="E158" s="3"/>
      <c r="F158" s="4"/>
      <c r="G158" s="2"/>
    </row>
    <row r="159" spans="1:7" x14ac:dyDescent="0.25">
      <c r="A159" s="3"/>
      <c r="B159" s="2"/>
      <c r="C159" s="3"/>
      <c r="D159" s="44"/>
      <c r="E159" s="3"/>
      <c r="F159" s="4"/>
      <c r="G159" s="2"/>
    </row>
    <row r="160" spans="1:7" x14ac:dyDescent="0.25">
      <c r="A160" s="3"/>
      <c r="B160" s="2"/>
      <c r="C160" s="3"/>
      <c r="D160" s="44"/>
      <c r="E160" s="3"/>
      <c r="F160" s="4"/>
      <c r="G160" s="2"/>
    </row>
    <row r="161" spans="1:7" x14ac:dyDescent="0.25">
      <c r="A161" s="3"/>
      <c r="B161" s="2"/>
      <c r="C161" s="3"/>
      <c r="D161" s="44"/>
      <c r="E161" s="3"/>
      <c r="F161" s="4"/>
      <c r="G161" s="2"/>
    </row>
    <row r="162" spans="1:7" x14ac:dyDescent="0.25">
      <c r="A162" s="3"/>
      <c r="B162" s="2"/>
      <c r="C162" s="3"/>
      <c r="D162" s="44"/>
      <c r="E162" s="3"/>
      <c r="F162" s="4"/>
      <c r="G162" s="2"/>
    </row>
    <row r="163" spans="1:7" x14ac:dyDescent="0.25">
      <c r="A163" s="3"/>
      <c r="B163" s="2"/>
      <c r="C163" s="3"/>
      <c r="D163" s="44"/>
      <c r="E163" s="3"/>
      <c r="F163" s="4"/>
      <c r="G163" s="2"/>
    </row>
    <row r="164" spans="1:7" x14ac:dyDescent="0.25">
      <c r="A164" s="3"/>
      <c r="B164" s="2"/>
      <c r="C164" s="3"/>
      <c r="D164" s="44"/>
      <c r="E164" s="3"/>
      <c r="F164" s="4"/>
      <c r="G164" s="2"/>
    </row>
    <row r="165" spans="1:7" x14ac:dyDescent="0.25">
      <c r="A165" s="3"/>
      <c r="B165" s="2"/>
      <c r="C165" s="3"/>
      <c r="D165" s="44"/>
      <c r="E165" s="3"/>
      <c r="F165" s="4"/>
      <c r="G165" s="2"/>
    </row>
    <row r="166" spans="1:7" x14ac:dyDescent="0.25">
      <c r="A166" s="3"/>
      <c r="B166" s="2"/>
      <c r="C166" s="3"/>
      <c r="D166" s="44"/>
      <c r="E166" s="3"/>
      <c r="F166" s="4"/>
      <c r="G166" s="2"/>
    </row>
    <row r="167" spans="1:7" x14ac:dyDescent="0.25">
      <c r="A167" s="3"/>
      <c r="B167" s="2"/>
      <c r="C167" s="3"/>
      <c r="D167" s="44"/>
      <c r="E167" s="3"/>
      <c r="F167" s="4"/>
      <c r="G167" s="2"/>
    </row>
    <row r="168" spans="1:7" x14ac:dyDescent="0.25">
      <c r="A168" s="3"/>
      <c r="B168" s="2"/>
      <c r="C168" s="3"/>
      <c r="D168" s="44"/>
      <c r="E168" s="3"/>
      <c r="F168" s="4"/>
      <c r="G168" s="2"/>
    </row>
    <row r="169" spans="1:7" ht="15.6" x14ac:dyDescent="0.3">
      <c r="A169" s="3"/>
      <c r="B169" s="2"/>
      <c r="C169" s="3"/>
      <c r="D169" s="44"/>
      <c r="E169" s="3"/>
      <c r="F169" s="41"/>
      <c r="G169" s="8"/>
    </row>
    <row r="170" spans="1:7" ht="15.6" x14ac:dyDescent="0.3">
      <c r="A170" s="3"/>
      <c r="B170" s="7"/>
      <c r="C170" s="3"/>
      <c r="D170" s="44"/>
      <c r="E170" s="3"/>
      <c r="F170" s="4"/>
      <c r="G170" s="2"/>
    </row>
    <row r="171" spans="1:7" x14ac:dyDescent="0.25">
      <c r="A171" s="3"/>
      <c r="B171" s="2"/>
      <c r="C171" s="3"/>
      <c r="D171" s="44"/>
      <c r="E171" s="3"/>
      <c r="F171" s="4"/>
      <c r="G171" s="2"/>
    </row>
    <row r="172" spans="1:7" x14ac:dyDescent="0.25">
      <c r="A172" s="3"/>
      <c r="B172" s="2"/>
      <c r="C172" s="5"/>
      <c r="D172" s="44"/>
      <c r="E172" s="3"/>
      <c r="F172" s="4"/>
      <c r="G172" s="2"/>
    </row>
    <row r="173" spans="1:7" x14ac:dyDescent="0.25">
      <c r="A173" s="3"/>
      <c r="B173" s="2"/>
      <c r="C173" s="3"/>
      <c r="D173" s="44"/>
      <c r="E173" s="3"/>
      <c r="F173" s="4"/>
      <c r="G173" s="2"/>
    </row>
    <row r="174" spans="1:7" x14ac:dyDescent="0.25">
      <c r="A174" s="3"/>
      <c r="B174" s="2"/>
      <c r="C174" s="5"/>
      <c r="D174" s="44"/>
      <c r="E174" s="3"/>
      <c r="F174" s="4"/>
      <c r="G174" s="2"/>
    </row>
    <row r="175" spans="1:7" x14ac:dyDescent="0.25">
      <c r="A175" s="3"/>
      <c r="B175" s="2"/>
      <c r="C175" s="3"/>
      <c r="D175" s="44"/>
      <c r="E175" s="3"/>
      <c r="F175" s="4"/>
      <c r="G175" s="2"/>
    </row>
    <row r="176" spans="1:7" x14ac:dyDescent="0.25">
      <c r="A176" s="3"/>
      <c r="B176" s="2"/>
      <c r="C176" s="3"/>
      <c r="D176" s="44"/>
      <c r="E176" s="3"/>
      <c r="F176" s="4"/>
      <c r="G176" s="2"/>
    </row>
    <row r="177" spans="1:7" x14ac:dyDescent="0.25">
      <c r="A177" s="3"/>
      <c r="B177" s="2"/>
      <c r="C177" s="3"/>
      <c r="D177" s="44"/>
      <c r="E177" s="3"/>
      <c r="F177" s="4"/>
      <c r="G177" s="2"/>
    </row>
    <row r="178" spans="1:7" x14ac:dyDescent="0.25">
      <c r="A178" s="3"/>
      <c r="B178" s="2"/>
      <c r="C178" s="3"/>
      <c r="D178" s="44"/>
      <c r="E178" s="3"/>
      <c r="F178" s="4"/>
      <c r="G178" s="2"/>
    </row>
    <row r="179" spans="1:7" x14ac:dyDescent="0.25">
      <c r="A179" s="3"/>
      <c r="B179" s="2"/>
      <c r="C179" s="3"/>
      <c r="D179" s="44"/>
      <c r="E179" s="3"/>
      <c r="F179" s="4"/>
      <c r="G179" s="2"/>
    </row>
    <row r="180" spans="1:7" x14ac:dyDescent="0.25">
      <c r="A180" s="3"/>
      <c r="B180" s="2"/>
      <c r="C180" s="3"/>
      <c r="D180" s="44"/>
      <c r="E180" s="3"/>
      <c r="F180" s="4"/>
      <c r="G180" s="2"/>
    </row>
    <row r="181" spans="1:7" x14ac:dyDescent="0.25">
      <c r="A181" s="3"/>
      <c r="B181" s="2"/>
      <c r="C181" s="3"/>
      <c r="D181" s="44"/>
      <c r="E181" s="3"/>
      <c r="F181" s="4"/>
      <c r="G181" s="2"/>
    </row>
    <row r="182" spans="1:7" x14ac:dyDescent="0.25">
      <c r="A182" s="3"/>
      <c r="B182" s="3"/>
      <c r="C182" s="3"/>
      <c r="D182" s="44"/>
      <c r="E182" s="3"/>
      <c r="F182" s="5"/>
      <c r="G182" s="2"/>
    </row>
    <row r="183" spans="1:7" x14ac:dyDescent="0.25">
      <c r="A183" s="3"/>
      <c r="B183" s="3"/>
      <c r="C183" s="3"/>
      <c r="D183" s="44"/>
      <c r="E183" s="3"/>
      <c r="F183" s="5"/>
      <c r="G183" s="2"/>
    </row>
    <row r="184" spans="1:7" x14ac:dyDescent="0.25">
      <c r="A184" s="3"/>
      <c r="B184" s="2"/>
      <c r="C184" s="3"/>
      <c r="D184" s="44"/>
      <c r="E184" s="3"/>
      <c r="F184" s="4"/>
      <c r="G184" s="2"/>
    </row>
    <row r="185" spans="1:7" x14ac:dyDescent="0.25">
      <c r="A185" s="3"/>
      <c r="B185" s="2"/>
      <c r="C185" s="3"/>
      <c r="D185" s="44"/>
      <c r="E185" s="3"/>
      <c r="F185" s="4"/>
      <c r="G185" s="2"/>
    </row>
    <row r="186" spans="1:7" x14ac:dyDescent="0.25">
      <c r="A186" s="3"/>
      <c r="B186" s="2"/>
      <c r="C186" s="3"/>
      <c r="D186" s="44"/>
      <c r="E186" s="3"/>
      <c r="F186" s="4"/>
      <c r="G186" s="2"/>
    </row>
    <row r="187" spans="1:7" x14ac:dyDescent="0.25">
      <c r="A187" s="3"/>
      <c r="B187" s="2"/>
      <c r="C187" s="3"/>
      <c r="D187" s="44"/>
      <c r="E187" s="3"/>
      <c r="F187" s="4"/>
      <c r="G187" s="2"/>
    </row>
    <row r="188" spans="1:7" x14ac:dyDescent="0.25">
      <c r="A188" s="3"/>
      <c r="B188" s="2"/>
      <c r="C188" s="3"/>
      <c r="D188" s="44"/>
      <c r="E188" s="3"/>
      <c r="F188" s="4"/>
      <c r="G188" s="2"/>
    </row>
    <row r="189" spans="1:7" x14ac:dyDescent="0.25">
      <c r="A189" s="3"/>
      <c r="B189" s="2"/>
      <c r="C189" s="3"/>
      <c r="D189" s="44"/>
      <c r="E189" s="3"/>
      <c r="F189" s="4"/>
      <c r="G189" s="2"/>
    </row>
    <row r="190" spans="1:7" x14ac:dyDescent="0.25">
      <c r="A190" s="3"/>
      <c r="B190" s="2"/>
      <c r="C190" s="3"/>
      <c r="D190" s="44"/>
      <c r="E190" s="3"/>
      <c r="F190" s="4"/>
      <c r="G190" s="2"/>
    </row>
    <row r="191" spans="1:7" x14ac:dyDescent="0.25">
      <c r="A191" s="3"/>
      <c r="B191" s="2"/>
      <c r="C191" s="3"/>
      <c r="D191" s="44"/>
      <c r="E191" s="3"/>
      <c r="F191" s="4"/>
      <c r="G191" s="2"/>
    </row>
    <row r="192" spans="1:7" x14ac:dyDescent="0.25">
      <c r="A192" s="3"/>
      <c r="B192" s="2"/>
      <c r="C192" s="3"/>
      <c r="D192" s="44"/>
      <c r="E192" s="3"/>
      <c r="F192" s="4"/>
      <c r="G192" s="2"/>
    </row>
    <row r="193" spans="1:7" x14ac:dyDescent="0.25">
      <c r="A193" s="3"/>
      <c r="B193" s="2"/>
      <c r="C193" s="3"/>
      <c r="D193" s="44"/>
      <c r="E193" s="3"/>
      <c r="F193" s="4"/>
      <c r="G193" s="2"/>
    </row>
    <row r="194" spans="1:7" x14ac:dyDescent="0.25">
      <c r="A194" s="3"/>
      <c r="B194" s="2"/>
      <c r="C194" s="3"/>
      <c r="D194" s="44"/>
      <c r="E194" s="3"/>
      <c r="F194" s="4"/>
      <c r="G194" s="2"/>
    </row>
    <row r="195" spans="1:7" x14ac:dyDescent="0.25">
      <c r="A195" s="3"/>
      <c r="B195" s="2"/>
      <c r="C195" s="3"/>
      <c r="D195" s="44"/>
      <c r="E195" s="3"/>
      <c r="F195" s="4"/>
      <c r="G195" s="2"/>
    </row>
    <row r="196" spans="1:7" ht="15.6" x14ac:dyDescent="0.3">
      <c r="A196" s="3"/>
      <c r="B196" s="2"/>
      <c r="C196" s="3"/>
      <c r="D196" s="44"/>
      <c r="E196" s="3"/>
      <c r="F196" s="41"/>
      <c r="G196" s="8"/>
    </row>
    <row r="197" spans="1:7" ht="15.6" x14ac:dyDescent="0.3">
      <c r="A197" s="3"/>
      <c r="B197" s="7"/>
      <c r="C197" s="3"/>
      <c r="D197" s="44"/>
      <c r="E197" s="3"/>
      <c r="F197" s="4"/>
      <c r="G197" s="2"/>
    </row>
    <row r="198" spans="1:7" x14ac:dyDescent="0.25">
      <c r="A198" s="3"/>
      <c r="B198" s="2"/>
      <c r="C198" s="3"/>
      <c r="D198" s="44"/>
      <c r="E198" s="3"/>
      <c r="F198" s="4"/>
      <c r="G198" s="2"/>
    </row>
    <row r="199" spans="1:7" x14ac:dyDescent="0.25">
      <c r="A199" s="3"/>
      <c r="B199" s="2"/>
      <c r="C199" s="14"/>
      <c r="D199" s="44"/>
      <c r="E199" s="3"/>
      <c r="F199" s="4"/>
      <c r="G199" s="2"/>
    </row>
    <row r="200" spans="1:7" x14ac:dyDescent="0.25">
      <c r="A200" s="3"/>
      <c r="B200" s="2"/>
      <c r="C200" s="3"/>
      <c r="D200" s="44"/>
      <c r="E200" s="3"/>
      <c r="F200" s="4"/>
      <c r="G200" s="2"/>
    </row>
    <row r="201" spans="1:7" x14ac:dyDescent="0.25">
      <c r="A201" s="3"/>
      <c r="B201" s="2"/>
      <c r="C201" s="5"/>
      <c r="D201" s="44"/>
      <c r="E201" s="3"/>
      <c r="F201" s="4"/>
      <c r="G201" s="2"/>
    </row>
    <row r="202" spans="1:7" x14ac:dyDescent="0.25">
      <c r="A202" s="3"/>
      <c r="B202" s="2"/>
      <c r="C202" s="3"/>
      <c r="D202" s="44"/>
      <c r="E202" s="3"/>
      <c r="F202" s="4"/>
      <c r="G202" s="2"/>
    </row>
    <row r="203" spans="1:7" x14ac:dyDescent="0.25">
      <c r="A203" s="3"/>
      <c r="B203" s="2"/>
      <c r="C203" s="3"/>
      <c r="D203" s="44"/>
      <c r="E203" s="3"/>
      <c r="F203" s="4"/>
      <c r="G203" s="2"/>
    </row>
    <row r="204" spans="1:7" x14ac:dyDescent="0.25">
      <c r="A204" s="3"/>
      <c r="B204" s="2"/>
      <c r="C204" s="3"/>
      <c r="D204" s="44"/>
      <c r="E204" s="3"/>
      <c r="F204" s="4"/>
      <c r="G204" s="2"/>
    </row>
    <row r="205" spans="1:7" x14ac:dyDescent="0.25">
      <c r="A205" s="3"/>
      <c r="B205" s="2"/>
      <c r="C205" s="3"/>
      <c r="D205" s="44"/>
      <c r="E205" s="3"/>
      <c r="F205" s="4"/>
      <c r="G205" s="2"/>
    </row>
    <row r="206" spans="1:7" x14ac:dyDescent="0.25">
      <c r="A206" s="3"/>
      <c r="B206" s="2"/>
      <c r="C206" s="3"/>
      <c r="D206" s="44"/>
      <c r="E206" s="3"/>
      <c r="F206" s="4"/>
      <c r="G206" s="2"/>
    </row>
    <row r="207" spans="1:7" x14ac:dyDescent="0.25">
      <c r="A207" s="3"/>
      <c r="B207" s="2"/>
      <c r="C207" s="3"/>
      <c r="D207" s="44"/>
      <c r="E207" s="3"/>
      <c r="F207" s="4"/>
      <c r="G207" s="2"/>
    </row>
    <row r="208" spans="1:7" x14ac:dyDescent="0.25">
      <c r="A208" s="3"/>
      <c r="B208" s="2"/>
      <c r="C208" s="3"/>
      <c r="D208" s="44"/>
      <c r="E208" s="3"/>
      <c r="F208" s="4"/>
      <c r="G208" s="2"/>
    </row>
    <row r="209" spans="1:7" x14ac:dyDescent="0.25">
      <c r="A209" s="3"/>
      <c r="B209" s="2"/>
      <c r="C209" s="3"/>
      <c r="D209" s="44"/>
      <c r="E209" s="3"/>
      <c r="F209" s="4"/>
      <c r="G209" s="2"/>
    </row>
    <row r="210" spans="1:7" x14ac:dyDescent="0.25">
      <c r="A210" s="3"/>
      <c r="B210" s="2"/>
      <c r="C210" s="3"/>
      <c r="D210" s="44"/>
      <c r="E210" s="3"/>
      <c r="F210" s="4"/>
      <c r="G210" s="2"/>
    </row>
    <row r="211" spans="1:7" x14ac:dyDescent="0.25">
      <c r="A211" s="3"/>
      <c r="B211" s="2"/>
      <c r="C211" s="3"/>
      <c r="D211" s="44"/>
      <c r="E211" s="3"/>
      <c r="F211" s="4"/>
      <c r="G211" s="2"/>
    </row>
    <row r="212" spans="1:7" x14ac:dyDescent="0.25">
      <c r="A212" s="3"/>
      <c r="B212" s="2"/>
      <c r="C212" s="3"/>
      <c r="D212" s="44"/>
      <c r="E212" s="3"/>
      <c r="F212" s="4"/>
      <c r="G212" s="2"/>
    </row>
    <row r="213" spans="1:7" x14ac:dyDescent="0.25">
      <c r="A213" s="3"/>
      <c r="B213" s="2"/>
      <c r="C213" s="3"/>
      <c r="D213" s="44"/>
      <c r="E213" s="3"/>
      <c r="F213" s="4"/>
      <c r="G213" s="2"/>
    </row>
    <row r="214" spans="1:7" x14ac:dyDescent="0.25">
      <c r="A214" s="3"/>
      <c r="B214" s="2"/>
      <c r="C214" s="3"/>
      <c r="D214" s="44"/>
      <c r="E214" s="3"/>
      <c r="F214" s="4"/>
      <c r="G214" s="2"/>
    </row>
    <row r="215" spans="1:7" x14ac:dyDescent="0.25">
      <c r="A215" s="3"/>
      <c r="B215" s="2"/>
      <c r="C215" s="3"/>
      <c r="D215" s="44"/>
      <c r="E215" s="3"/>
      <c r="F215" s="4"/>
      <c r="G215" s="2"/>
    </row>
    <row r="216" spans="1:7" x14ac:dyDescent="0.25">
      <c r="A216" s="3"/>
      <c r="B216" s="2"/>
      <c r="C216" s="3"/>
      <c r="D216" s="44"/>
      <c r="E216" s="3"/>
      <c r="F216" s="5"/>
      <c r="G216" s="2"/>
    </row>
    <row r="217" spans="1:7" x14ac:dyDescent="0.25">
      <c r="A217" s="3"/>
      <c r="B217" s="2"/>
      <c r="C217" s="3"/>
      <c r="D217" s="44"/>
      <c r="E217" s="3"/>
      <c r="F217" s="5"/>
      <c r="G217" s="2"/>
    </row>
    <row r="218" spans="1:7" x14ac:dyDescent="0.25">
      <c r="A218" s="3"/>
      <c r="B218" s="2"/>
      <c r="C218" s="3"/>
      <c r="D218" s="44"/>
      <c r="E218" s="3"/>
      <c r="F218" s="5"/>
      <c r="G218" s="2"/>
    </row>
    <row r="219" spans="1:7" x14ac:dyDescent="0.25">
      <c r="A219" s="3"/>
      <c r="B219" s="2"/>
      <c r="C219" s="3"/>
      <c r="D219" s="44"/>
      <c r="E219" s="3"/>
      <c r="F219" s="5"/>
      <c r="G219" s="2"/>
    </row>
    <row r="220" spans="1:7" x14ac:dyDescent="0.25">
      <c r="A220" s="3"/>
      <c r="B220" s="2"/>
      <c r="C220" s="3"/>
      <c r="D220" s="44"/>
      <c r="E220" s="3"/>
      <c r="F220" s="5"/>
      <c r="G220" s="2"/>
    </row>
    <row r="221" spans="1:7" x14ac:dyDescent="0.25">
      <c r="A221" s="2"/>
      <c r="B221" s="2"/>
      <c r="C221" s="2"/>
      <c r="D221" s="45"/>
      <c r="E221" s="2"/>
      <c r="F221" s="2"/>
      <c r="G221" s="2"/>
    </row>
    <row r="222" spans="1:7" x14ac:dyDescent="0.25">
      <c r="A222" s="2"/>
      <c r="B222" s="2"/>
      <c r="C222" s="2"/>
      <c r="D222" s="45"/>
      <c r="E222" s="2"/>
      <c r="F222" s="2"/>
      <c r="G222" s="2"/>
    </row>
    <row r="223" spans="1:7" x14ac:dyDescent="0.25">
      <c r="A223" s="3"/>
      <c r="B223" s="2"/>
      <c r="C223" s="3"/>
      <c r="D223" s="44"/>
      <c r="E223" s="3"/>
      <c r="F223" s="4"/>
      <c r="G223" s="2"/>
    </row>
    <row r="224" spans="1:7" x14ac:dyDescent="0.25">
      <c r="A224" s="3"/>
      <c r="B224" s="3"/>
      <c r="C224" s="3"/>
      <c r="D224" s="44"/>
      <c r="E224" s="3"/>
      <c r="F224" s="5"/>
      <c r="G224" s="2"/>
    </row>
    <row r="225" spans="1:7" x14ac:dyDescent="0.25">
      <c r="A225" s="3"/>
      <c r="B225" s="3"/>
      <c r="C225" s="3"/>
      <c r="D225" s="44"/>
      <c r="E225" s="3"/>
      <c r="F225" s="5"/>
      <c r="G225" s="2"/>
    </row>
    <row r="226" spans="1:7" x14ac:dyDescent="0.25">
      <c r="A226" s="3"/>
      <c r="B226" s="2"/>
      <c r="C226" s="3"/>
      <c r="D226" s="44"/>
      <c r="E226" s="3"/>
      <c r="F226" s="5"/>
      <c r="G226" s="2"/>
    </row>
    <row r="227" spans="1:7" x14ac:dyDescent="0.25">
      <c r="A227" s="3"/>
      <c r="B227" s="2"/>
      <c r="C227" s="3"/>
      <c r="D227" s="44"/>
      <c r="E227" s="3"/>
      <c r="F227" s="5"/>
      <c r="G227" s="2"/>
    </row>
    <row r="228" spans="1:7" x14ac:dyDescent="0.25">
      <c r="A228" s="3"/>
      <c r="B228" s="2"/>
      <c r="C228" s="3"/>
      <c r="D228" s="44"/>
      <c r="E228" s="3"/>
      <c r="F228" s="5"/>
      <c r="G228" s="2"/>
    </row>
    <row r="229" spans="1:7" x14ac:dyDescent="0.25">
      <c r="A229" s="3"/>
      <c r="B229" s="2"/>
      <c r="C229" s="3"/>
      <c r="D229" s="44"/>
      <c r="E229" s="3"/>
      <c r="F229" s="5"/>
      <c r="G229" s="2"/>
    </row>
    <row r="230" spans="1:7" x14ac:dyDescent="0.25">
      <c r="A230" s="3"/>
      <c r="B230" s="2"/>
      <c r="C230" s="3"/>
      <c r="D230" s="44"/>
      <c r="E230" s="3"/>
      <c r="F230" s="5"/>
      <c r="G230" s="2"/>
    </row>
    <row r="231" spans="1:7" x14ac:dyDescent="0.25">
      <c r="A231" s="3"/>
      <c r="B231" s="2"/>
      <c r="C231" s="3"/>
      <c r="D231" s="44"/>
      <c r="E231" s="2"/>
      <c r="F231" s="4"/>
      <c r="G231" s="2"/>
    </row>
    <row r="232" spans="1:7" x14ac:dyDescent="0.25">
      <c r="A232" s="3"/>
      <c r="B232" s="2"/>
      <c r="C232" s="3"/>
      <c r="D232" s="44"/>
      <c r="E232" s="3"/>
      <c r="F232" s="4"/>
      <c r="G232" s="2"/>
    </row>
    <row r="233" spans="1:7" x14ac:dyDescent="0.25">
      <c r="A233" s="3"/>
      <c r="B233" s="2"/>
      <c r="C233" s="3"/>
      <c r="D233" s="44"/>
      <c r="E233" s="3"/>
      <c r="F233" s="4"/>
      <c r="G233" s="2"/>
    </row>
    <row r="234" spans="1:7" ht="15.6" x14ac:dyDescent="0.3">
      <c r="A234" s="3"/>
      <c r="B234" s="2"/>
      <c r="C234" s="3"/>
      <c r="D234" s="44"/>
      <c r="E234" s="3"/>
      <c r="F234" s="41"/>
      <c r="G234" s="8"/>
    </row>
    <row r="235" spans="1:7" ht="15.6" x14ac:dyDescent="0.3">
      <c r="A235" s="3"/>
      <c r="B235" s="7"/>
      <c r="C235" s="3"/>
      <c r="D235" s="44"/>
      <c r="E235" s="3"/>
      <c r="F235" s="4"/>
      <c r="G235" s="2"/>
    </row>
    <row r="236" spans="1:7" x14ac:dyDescent="0.25">
      <c r="A236" s="3"/>
      <c r="B236" s="2"/>
      <c r="C236" s="3"/>
      <c r="D236" s="44"/>
      <c r="E236" s="3"/>
      <c r="F236" s="4"/>
      <c r="G236" s="2"/>
    </row>
    <row r="237" spans="1:7" x14ac:dyDescent="0.25">
      <c r="A237" s="3"/>
      <c r="B237" s="2"/>
      <c r="C237" s="3"/>
      <c r="D237" s="44"/>
      <c r="E237" s="3"/>
      <c r="F237" s="4"/>
      <c r="G237" s="2"/>
    </row>
    <row r="238" spans="1:7" x14ac:dyDescent="0.25">
      <c r="A238" s="3"/>
      <c r="B238" s="2"/>
      <c r="C238" s="3"/>
      <c r="D238" s="44"/>
      <c r="E238" s="3"/>
      <c r="F238" s="4"/>
      <c r="G238" s="2"/>
    </row>
    <row r="239" spans="1:7" x14ac:dyDescent="0.25">
      <c r="A239" s="3"/>
      <c r="B239" s="2"/>
      <c r="C239" s="3"/>
      <c r="D239" s="44"/>
      <c r="E239" s="3"/>
      <c r="F239" s="4"/>
      <c r="G239" s="2"/>
    </row>
    <row r="240" spans="1:7" x14ac:dyDescent="0.25">
      <c r="A240" s="3"/>
      <c r="B240" s="2"/>
      <c r="C240" s="3"/>
      <c r="D240" s="44"/>
      <c r="E240" s="3"/>
      <c r="F240" s="4"/>
      <c r="G240" s="2"/>
    </row>
    <row r="241" spans="1:7" x14ac:dyDescent="0.25">
      <c r="A241" s="3"/>
      <c r="B241" s="2"/>
      <c r="C241" s="3"/>
      <c r="D241" s="44"/>
      <c r="E241" s="3"/>
      <c r="F241" s="4"/>
      <c r="G241" s="2"/>
    </row>
    <row r="242" spans="1:7" x14ac:dyDescent="0.25">
      <c r="A242" s="3"/>
      <c r="B242" s="2"/>
      <c r="C242" s="14"/>
      <c r="D242" s="44"/>
      <c r="E242" s="3"/>
      <c r="F242" s="4"/>
      <c r="G242" s="2"/>
    </row>
    <row r="243" spans="1:7" x14ac:dyDescent="0.25">
      <c r="A243" s="3"/>
      <c r="B243" s="2"/>
      <c r="C243" s="3"/>
      <c r="D243" s="44"/>
      <c r="E243" s="3"/>
      <c r="F243" s="4"/>
      <c r="G243" s="2"/>
    </row>
    <row r="244" spans="1:7" x14ac:dyDescent="0.25">
      <c r="A244" s="3"/>
      <c r="B244" s="2"/>
      <c r="C244" s="3"/>
      <c r="D244" s="44"/>
      <c r="E244" s="3"/>
      <c r="F244" s="4"/>
      <c r="G244" s="2"/>
    </row>
    <row r="245" spans="1:7" x14ac:dyDescent="0.25">
      <c r="A245" s="3"/>
      <c r="B245" s="2"/>
      <c r="C245" s="3"/>
      <c r="D245" s="44"/>
      <c r="E245" s="3"/>
      <c r="F245" s="4"/>
      <c r="G245" s="2"/>
    </row>
    <row r="246" spans="1:7" x14ac:dyDescent="0.25">
      <c r="A246" s="3"/>
      <c r="B246" s="2"/>
      <c r="C246" s="3"/>
      <c r="D246" s="44"/>
      <c r="E246" s="3"/>
      <c r="F246" s="4"/>
      <c r="G246" s="2"/>
    </row>
    <row r="247" spans="1:7" x14ac:dyDescent="0.25">
      <c r="A247" s="3"/>
      <c r="B247" s="2"/>
      <c r="C247" s="3"/>
      <c r="D247" s="44"/>
      <c r="E247" s="3"/>
      <c r="F247" s="4"/>
      <c r="G247" s="2"/>
    </row>
    <row r="248" spans="1:7" x14ac:dyDescent="0.25">
      <c r="A248" s="3"/>
      <c r="B248" s="2"/>
      <c r="C248" s="3"/>
      <c r="D248" s="44"/>
      <c r="E248" s="3"/>
      <c r="F248" s="4"/>
      <c r="G248" s="2"/>
    </row>
    <row r="249" spans="1:7" x14ac:dyDescent="0.25">
      <c r="A249" s="2"/>
      <c r="B249" s="2"/>
      <c r="C249" s="2"/>
      <c r="D249" s="45"/>
      <c r="E249" s="2"/>
      <c r="F249" s="2"/>
      <c r="G249" s="2"/>
    </row>
    <row r="250" spans="1:7" x14ac:dyDescent="0.25">
      <c r="A250" s="3"/>
      <c r="B250" s="2"/>
      <c r="C250" s="3"/>
      <c r="D250" s="44"/>
      <c r="E250" s="3"/>
      <c r="F250" s="4"/>
      <c r="G250" s="2"/>
    </row>
    <row r="251" spans="1:7" x14ac:dyDescent="0.25">
      <c r="A251" s="3"/>
      <c r="B251" s="2"/>
      <c r="C251" s="3"/>
      <c r="D251" s="44"/>
      <c r="E251" s="3"/>
      <c r="F251" s="4"/>
      <c r="G251" s="2"/>
    </row>
    <row r="252" spans="1:7" x14ac:dyDescent="0.25">
      <c r="A252" s="3"/>
      <c r="B252" s="2"/>
      <c r="C252" s="3"/>
      <c r="D252" s="44"/>
      <c r="E252" s="3"/>
      <c r="F252" s="4"/>
      <c r="G252" s="2"/>
    </row>
    <row r="253" spans="1:7" x14ac:dyDescent="0.25">
      <c r="A253" s="3"/>
      <c r="B253" s="2"/>
      <c r="C253" s="3"/>
      <c r="D253" s="44"/>
      <c r="E253" s="3"/>
      <c r="F253" s="4"/>
      <c r="G253" s="2"/>
    </row>
    <row r="254" spans="1:7" x14ac:dyDescent="0.25">
      <c r="A254" s="3"/>
      <c r="B254" s="2"/>
      <c r="C254" s="3"/>
      <c r="D254" s="44"/>
      <c r="E254" s="3"/>
      <c r="F254" s="4"/>
      <c r="G254" s="2"/>
    </row>
    <row r="255" spans="1:7" x14ac:dyDescent="0.25">
      <c r="A255" s="3"/>
      <c r="B255" s="2"/>
      <c r="C255" s="3"/>
      <c r="D255" s="44"/>
      <c r="E255" s="3"/>
      <c r="F255" s="4"/>
      <c r="G255" s="2"/>
    </row>
    <row r="256" spans="1:7" x14ac:dyDescent="0.25">
      <c r="A256" s="3"/>
      <c r="B256" s="2"/>
      <c r="C256" s="3"/>
      <c r="D256" s="44"/>
      <c r="E256" s="3"/>
      <c r="F256" s="4"/>
      <c r="G256" s="2"/>
    </row>
    <row r="257" spans="1:7" x14ac:dyDescent="0.25">
      <c r="A257" s="3"/>
      <c r="B257" s="2"/>
      <c r="C257" s="3"/>
      <c r="D257" s="44"/>
      <c r="E257" s="3"/>
      <c r="F257" s="4"/>
      <c r="G257" s="2"/>
    </row>
    <row r="258" spans="1:7" x14ac:dyDescent="0.25">
      <c r="A258" s="3"/>
      <c r="B258" s="2"/>
      <c r="C258" s="3"/>
      <c r="D258" s="44"/>
      <c r="E258" s="3"/>
      <c r="F258" s="4"/>
      <c r="G258" s="2"/>
    </row>
    <row r="259" spans="1:7" x14ac:dyDescent="0.25">
      <c r="A259" s="3"/>
      <c r="B259" s="2"/>
      <c r="C259" s="3"/>
      <c r="D259" s="44"/>
      <c r="E259" s="3"/>
      <c r="F259" s="4"/>
      <c r="G259" s="2"/>
    </row>
    <row r="260" spans="1:7" x14ac:dyDescent="0.25">
      <c r="A260" s="3"/>
      <c r="B260" s="2"/>
      <c r="C260" s="3"/>
      <c r="D260" s="44"/>
      <c r="E260" s="3"/>
      <c r="F260" s="4"/>
      <c r="G260" s="2"/>
    </row>
    <row r="261" spans="1:7" x14ac:dyDescent="0.25">
      <c r="A261" s="3"/>
      <c r="B261" s="2"/>
      <c r="C261" s="3"/>
      <c r="D261" s="44"/>
      <c r="E261" s="3"/>
      <c r="F261" s="4"/>
      <c r="G261" s="2"/>
    </row>
    <row r="262" spans="1:7" x14ac:dyDescent="0.25">
      <c r="A262" s="3"/>
      <c r="B262" s="2"/>
      <c r="C262" s="3"/>
      <c r="D262" s="44"/>
      <c r="E262" s="3"/>
      <c r="F262" s="4"/>
      <c r="G262" s="2"/>
    </row>
    <row r="263" spans="1:7" x14ac:dyDescent="0.25">
      <c r="A263" s="3"/>
      <c r="B263" s="2"/>
      <c r="C263" s="3"/>
      <c r="D263" s="44"/>
      <c r="E263" s="3"/>
      <c r="F263" s="4"/>
      <c r="G263" s="2"/>
    </row>
    <row r="264" spans="1:7" x14ac:dyDescent="0.25">
      <c r="A264" s="3"/>
      <c r="B264" s="2"/>
      <c r="C264" s="3"/>
      <c r="D264" s="44"/>
      <c r="E264" s="3"/>
      <c r="F264" s="4"/>
      <c r="G264" s="2"/>
    </row>
    <row r="265" spans="1:7" x14ac:dyDescent="0.25">
      <c r="A265" s="3"/>
      <c r="B265" s="2"/>
      <c r="C265" s="3"/>
      <c r="D265" s="44"/>
      <c r="E265" s="3"/>
      <c r="F265" s="4"/>
      <c r="G265" s="2"/>
    </row>
    <row r="266" spans="1:7" x14ac:dyDescent="0.25">
      <c r="A266" s="3"/>
      <c r="B266" s="3"/>
      <c r="C266" s="3"/>
      <c r="D266" s="44"/>
      <c r="E266" s="3"/>
      <c r="F266" s="5"/>
      <c r="G266" s="2"/>
    </row>
    <row r="267" spans="1:7" x14ac:dyDescent="0.25">
      <c r="A267" s="3"/>
      <c r="B267" s="3"/>
      <c r="C267" s="3"/>
      <c r="D267" s="44"/>
      <c r="E267" s="3"/>
      <c r="F267" s="5"/>
      <c r="G267" s="2"/>
    </row>
    <row r="268" spans="1:7" x14ac:dyDescent="0.25">
      <c r="A268" s="3"/>
      <c r="B268" s="3"/>
      <c r="C268" s="3"/>
      <c r="D268" s="44"/>
      <c r="E268" s="3"/>
      <c r="F268" s="5"/>
      <c r="G268" s="2"/>
    </row>
    <row r="269" spans="1:7" x14ac:dyDescent="0.25">
      <c r="A269" s="3"/>
      <c r="B269" s="2"/>
      <c r="C269" s="3"/>
      <c r="D269" s="44"/>
      <c r="E269" s="3"/>
      <c r="F269" s="4"/>
      <c r="G269" s="2"/>
    </row>
    <row r="270" spans="1:7" x14ac:dyDescent="0.25">
      <c r="A270" s="3"/>
      <c r="B270" s="2"/>
      <c r="C270" s="3"/>
      <c r="D270" s="44"/>
      <c r="E270" s="3"/>
      <c r="F270" s="4"/>
      <c r="G270" s="2"/>
    </row>
    <row r="271" spans="1:7" x14ac:dyDescent="0.25">
      <c r="A271" s="3"/>
      <c r="B271" s="2"/>
      <c r="C271" s="3"/>
      <c r="D271" s="44"/>
      <c r="E271" s="3"/>
      <c r="F271" s="4"/>
      <c r="G271" s="2"/>
    </row>
    <row r="272" spans="1:7" ht="15.6" x14ac:dyDescent="0.3">
      <c r="A272" s="3"/>
      <c r="B272" s="2"/>
      <c r="C272" s="3"/>
      <c r="D272" s="44"/>
      <c r="E272" s="3"/>
      <c r="F272" s="41"/>
      <c r="G272" s="8"/>
    </row>
    <row r="273" spans="1:7" ht="15.6" x14ac:dyDescent="0.3">
      <c r="A273" s="3"/>
      <c r="B273" s="7"/>
      <c r="C273" s="3"/>
      <c r="D273" s="44"/>
      <c r="E273" s="3"/>
      <c r="F273" s="4"/>
      <c r="G273" s="2"/>
    </row>
    <row r="274" spans="1:7" x14ac:dyDescent="0.25">
      <c r="A274" s="3"/>
      <c r="B274" s="2"/>
      <c r="C274" s="3"/>
      <c r="D274" s="44"/>
      <c r="E274" s="3"/>
      <c r="F274" s="4"/>
      <c r="G274" s="2"/>
    </row>
    <row r="275" spans="1:7" x14ac:dyDescent="0.25">
      <c r="A275" s="3"/>
      <c r="B275" s="2"/>
      <c r="C275" s="14"/>
      <c r="D275" s="44"/>
      <c r="E275" s="3"/>
      <c r="F275" s="4"/>
      <c r="G275" s="2"/>
    </row>
    <row r="276" spans="1:7" x14ac:dyDescent="0.25">
      <c r="A276" s="3"/>
      <c r="B276" s="2"/>
      <c r="C276" s="3"/>
      <c r="D276" s="44"/>
      <c r="E276" s="3"/>
      <c r="F276" s="4"/>
      <c r="G276" s="2"/>
    </row>
    <row r="277" spans="1:7" x14ac:dyDescent="0.25">
      <c r="A277" s="3"/>
      <c r="B277" s="2"/>
      <c r="C277" s="5"/>
      <c r="D277" s="44"/>
      <c r="E277" s="3"/>
      <c r="F277" s="4"/>
      <c r="G277" s="2"/>
    </row>
    <row r="278" spans="1:7" ht="15.6" x14ac:dyDescent="0.3">
      <c r="A278" s="3"/>
      <c r="B278" s="2"/>
      <c r="C278" s="3"/>
      <c r="D278" s="44"/>
      <c r="E278" s="3"/>
      <c r="F278" s="41"/>
      <c r="G278" s="8"/>
    </row>
    <row r="279" spans="1:7" ht="15.6" x14ac:dyDescent="0.3">
      <c r="A279" s="3"/>
      <c r="B279" s="7"/>
      <c r="C279" s="3"/>
      <c r="D279" s="44"/>
      <c r="E279" s="3"/>
      <c r="F279" s="4"/>
      <c r="G279" s="2"/>
    </row>
    <row r="280" spans="1:7" x14ac:dyDescent="0.25">
      <c r="A280" s="3"/>
      <c r="B280" s="2"/>
      <c r="C280" s="3"/>
      <c r="D280" s="44"/>
      <c r="E280" s="3"/>
      <c r="F280" s="4"/>
      <c r="G280" s="2"/>
    </row>
    <row r="281" spans="1:7" x14ac:dyDescent="0.25">
      <c r="A281" s="3"/>
      <c r="B281" s="2"/>
      <c r="C281" s="3"/>
      <c r="D281" s="44"/>
      <c r="E281" s="3"/>
      <c r="F281" s="4"/>
      <c r="G281" s="2"/>
    </row>
    <row r="282" spans="1:7" ht="15.6" x14ac:dyDescent="0.3">
      <c r="A282" s="3"/>
      <c r="B282" s="2"/>
      <c r="C282" s="3"/>
      <c r="D282" s="44"/>
      <c r="E282" s="3"/>
      <c r="F282" s="41"/>
      <c r="G282" s="8"/>
    </row>
    <row r="283" spans="1:7" x14ac:dyDescent="0.25">
      <c r="A283" s="3"/>
      <c r="B283" s="2"/>
      <c r="C283" s="3"/>
      <c r="D283" s="44"/>
      <c r="E283" s="3"/>
      <c r="F283" s="12"/>
      <c r="G283" s="4"/>
    </row>
    <row r="284" spans="1:7" ht="15.6" x14ac:dyDescent="0.3">
      <c r="A284" s="3"/>
      <c r="B284" s="2"/>
      <c r="C284" s="3"/>
      <c r="D284" s="44"/>
      <c r="E284" s="3"/>
      <c r="F284" s="15"/>
      <c r="G284" s="16"/>
    </row>
    <row r="285" spans="1:7" x14ac:dyDescent="0.25">
      <c r="A285" s="3"/>
      <c r="B285" s="2"/>
      <c r="C285" s="3"/>
      <c r="D285" s="44"/>
      <c r="E285" s="3"/>
      <c r="F285" s="4"/>
      <c r="G285" s="2"/>
    </row>
    <row r="286" spans="1:7" x14ac:dyDescent="0.25">
      <c r="A286" s="3"/>
      <c r="B286" s="2"/>
      <c r="C286" s="3"/>
      <c r="D286" s="44"/>
      <c r="E286" s="3"/>
      <c r="F286" s="4"/>
      <c r="G286" s="2"/>
    </row>
    <row r="287" spans="1:7" x14ac:dyDescent="0.25">
      <c r="A287" s="3"/>
      <c r="B287" s="2"/>
      <c r="C287" s="3"/>
      <c r="D287" s="44"/>
      <c r="E287" s="3"/>
      <c r="F287" s="5"/>
      <c r="G287" s="2"/>
    </row>
    <row r="288" spans="1:7" x14ac:dyDescent="0.25">
      <c r="A288" s="3"/>
      <c r="B288" s="17"/>
      <c r="C288" s="3"/>
      <c r="D288" s="44"/>
      <c r="E288" s="3"/>
      <c r="F288" s="5"/>
      <c r="G288" s="2"/>
    </row>
    <row r="289" spans="1:7" x14ac:dyDescent="0.25">
      <c r="A289" s="3"/>
      <c r="B289" s="2"/>
      <c r="C289" s="3"/>
      <c r="D289" s="44"/>
      <c r="E289" s="3"/>
      <c r="F289" s="5"/>
      <c r="G289" s="2"/>
    </row>
    <row r="290" spans="1:7" x14ac:dyDescent="0.25">
      <c r="A290" s="3"/>
      <c r="B290" s="17"/>
      <c r="C290" s="3"/>
      <c r="D290" s="44"/>
      <c r="E290" s="3"/>
      <c r="F290" s="5"/>
      <c r="G290" s="2"/>
    </row>
    <row r="291" spans="1:7" x14ac:dyDescent="0.25">
      <c r="A291" s="40"/>
      <c r="C291" s="40"/>
      <c r="D291" s="46"/>
      <c r="E291" s="40"/>
      <c r="F291" s="19"/>
    </row>
    <row r="292" spans="1:7" x14ac:dyDescent="0.25">
      <c r="A292" s="40"/>
      <c r="C292" s="40"/>
      <c r="D292" s="46"/>
      <c r="E292" s="40"/>
      <c r="F292" s="19"/>
    </row>
    <row r="293" spans="1:7" x14ac:dyDescent="0.25">
      <c r="A293" s="40"/>
      <c r="C293" s="40"/>
      <c r="D293" s="46"/>
      <c r="E293" s="40"/>
      <c r="F293" s="19"/>
    </row>
    <row r="294" spans="1:7" x14ac:dyDescent="0.25">
      <c r="A294" s="40"/>
      <c r="C294" s="40"/>
      <c r="D294" s="46"/>
      <c r="E294" s="40"/>
      <c r="F294" s="19"/>
    </row>
    <row r="295" spans="1:7" x14ac:dyDescent="0.25">
      <c r="A295" s="40"/>
      <c r="C295" s="40"/>
      <c r="D295" s="46"/>
      <c r="E295" s="40"/>
      <c r="F295" s="19"/>
    </row>
    <row r="296" spans="1:7" x14ac:dyDescent="0.25">
      <c r="A296" s="40"/>
      <c r="C296" s="40"/>
      <c r="D296" s="46"/>
      <c r="E296" s="40"/>
      <c r="F296" s="19"/>
    </row>
    <row r="297" spans="1:7" x14ac:dyDescent="0.25">
      <c r="A297" s="40"/>
      <c r="C297" s="40"/>
      <c r="D297" s="46"/>
      <c r="E297" s="40"/>
      <c r="F297" s="19"/>
    </row>
    <row r="317" spans="10:10" x14ac:dyDescent="0.25">
      <c r="J317" s="2"/>
    </row>
  </sheetData>
  <mergeCells count="6">
    <mergeCell ref="F48:G48"/>
    <mergeCell ref="F49:G49"/>
    <mergeCell ref="A1:G1"/>
    <mergeCell ref="B33:F33"/>
    <mergeCell ref="A36:G36"/>
    <mergeCell ref="F47:G47"/>
  </mergeCells>
  <pageMargins left="0.70866141732283472" right="0.70866141732283472" top="0.74803149606299213" bottom="0.74803149606299213" header="0.31496062992125984" footer="0.31496062992125984"/>
  <pageSetup paperSize="9" scale="73" orientation="portrait" horizontalDpi="300" r:id="rId1"/>
  <rowBreaks count="2" manualBreakCount="2">
    <brk id="14" max="6" man="1"/>
    <brk id="2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2"/>
  <sheetViews>
    <sheetView topLeftCell="A171" zoomScaleNormal="100" workbookViewId="0">
      <selection activeCell="A181" sqref="A181:G181"/>
    </sheetView>
  </sheetViews>
  <sheetFormatPr defaultColWidth="9.109375" defaultRowHeight="15" x14ac:dyDescent="0.25"/>
  <cols>
    <col min="1" max="1" width="6.6640625" style="1" customWidth="1"/>
    <col min="2" max="2" width="46.6640625" style="1" customWidth="1"/>
    <col min="3" max="3" width="7.6640625" style="1" customWidth="1"/>
    <col min="4" max="4" width="14.5546875" style="43" customWidth="1"/>
    <col min="5" max="5" width="7.5546875" style="1" customWidth="1"/>
    <col min="6" max="6" width="15.88671875" style="1" customWidth="1"/>
    <col min="7" max="7" width="22.5546875" style="1" customWidth="1"/>
    <col min="8" max="16384" width="9.109375" style="1"/>
  </cols>
  <sheetData>
    <row r="1" spans="1:7" ht="57" customHeight="1" x14ac:dyDescent="0.25">
      <c r="A1" s="299" t="s">
        <v>147</v>
      </c>
      <c r="B1" s="300"/>
      <c r="C1" s="300"/>
      <c r="D1" s="300"/>
      <c r="E1" s="300"/>
      <c r="F1" s="300"/>
      <c r="G1" s="301"/>
    </row>
    <row r="2" spans="1:7" ht="21" customHeight="1" x14ac:dyDescent="0.25">
      <c r="A2" s="48" t="s">
        <v>0</v>
      </c>
      <c r="B2" s="49" t="s">
        <v>1</v>
      </c>
      <c r="C2" s="49" t="s">
        <v>2</v>
      </c>
      <c r="D2" s="50" t="s">
        <v>3</v>
      </c>
      <c r="E2" s="49" t="s">
        <v>4</v>
      </c>
      <c r="F2" s="51" t="s">
        <v>5</v>
      </c>
      <c r="G2" s="52" t="s">
        <v>16</v>
      </c>
    </row>
    <row r="3" spans="1:7" ht="24.9" customHeight="1" x14ac:dyDescent="0.25">
      <c r="A3" s="53"/>
      <c r="B3" s="54" t="s">
        <v>19</v>
      </c>
      <c r="C3" s="55"/>
      <c r="D3" s="56"/>
      <c r="E3" s="57"/>
      <c r="F3" s="58"/>
      <c r="G3" s="59"/>
    </row>
    <row r="4" spans="1:7" ht="24.9" customHeight="1" x14ac:dyDescent="0.25">
      <c r="A4" s="60" t="s">
        <v>6</v>
      </c>
      <c r="B4" s="61" t="s">
        <v>11</v>
      </c>
      <c r="C4" s="57"/>
      <c r="D4" s="62"/>
      <c r="E4" s="57"/>
      <c r="F4" s="63"/>
      <c r="G4" s="64"/>
    </row>
    <row r="5" spans="1:7" ht="21" customHeight="1" x14ac:dyDescent="0.25">
      <c r="A5" s="48">
        <v>1</v>
      </c>
      <c r="B5" s="65" t="s">
        <v>55</v>
      </c>
      <c r="C5" s="57">
        <v>97</v>
      </c>
      <c r="D5" s="56"/>
      <c r="E5" s="57" t="s">
        <v>14</v>
      </c>
      <c r="F5" s="58"/>
      <c r="G5" s="66">
        <f>F5</f>
        <v>0</v>
      </c>
    </row>
    <row r="6" spans="1:7" s="2" customFormat="1" ht="309.89999999999998" customHeight="1" x14ac:dyDescent="0.25">
      <c r="A6" s="67"/>
      <c r="B6" s="85" t="s">
        <v>56</v>
      </c>
      <c r="C6" s="57"/>
      <c r="D6" s="62"/>
      <c r="E6" s="57"/>
      <c r="F6" s="69"/>
      <c r="G6" s="70"/>
    </row>
    <row r="7" spans="1:7" ht="21" customHeight="1" x14ac:dyDescent="0.25">
      <c r="A7" s="48">
        <v>2</v>
      </c>
      <c r="B7" s="65" t="s">
        <v>32</v>
      </c>
      <c r="C7" s="102">
        <v>400</v>
      </c>
      <c r="D7" s="56"/>
      <c r="E7" s="102" t="s">
        <v>123</v>
      </c>
      <c r="F7" s="63"/>
      <c r="G7" s="66">
        <f>F7</f>
        <v>0</v>
      </c>
    </row>
    <row r="8" spans="1:7" s="2" customFormat="1" ht="170.1" customHeight="1" x14ac:dyDescent="0.25">
      <c r="A8" s="67"/>
      <c r="B8" s="68" t="s">
        <v>33</v>
      </c>
      <c r="C8" s="102"/>
      <c r="D8" s="62"/>
      <c r="E8" s="102"/>
      <c r="F8" s="69"/>
      <c r="G8" s="70"/>
    </row>
    <row r="9" spans="1:7" ht="21" customHeight="1" x14ac:dyDescent="0.25">
      <c r="A9" s="48">
        <v>3</v>
      </c>
      <c r="B9" s="65" t="s">
        <v>171</v>
      </c>
      <c r="C9" s="57">
        <v>100</v>
      </c>
      <c r="D9" s="56"/>
      <c r="E9" s="57" t="s">
        <v>123</v>
      </c>
      <c r="F9" s="58"/>
      <c r="G9" s="66">
        <f>F9</f>
        <v>0</v>
      </c>
    </row>
    <row r="10" spans="1:7" s="2" customFormat="1" ht="95.1" customHeight="1" x14ac:dyDescent="0.25">
      <c r="A10" s="67"/>
      <c r="B10" s="68" t="s">
        <v>172</v>
      </c>
      <c r="C10" s="57"/>
      <c r="D10" s="62"/>
      <c r="E10" s="57"/>
      <c r="F10" s="69"/>
      <c r="G10" s="70"/>
    </row>
    <row r="11" spans="1:7" ht="21" customHeight="1" x14ac:dyDescent="0.25">
      <c r="A11" s="48">
        <v>4</v>
      </c>
      <c r="B11" s="65" t="s">
        <v>15</v>
      </c>
      <c r="C11" s="57">
        <v>20</v>
      </c>
      <c r="D11" s="56"/>
      <c r="E11" s="102" t="s">
        <v>123</v>
      </c>
      <c r="F11" s="58"/>
      <c r="G11" s="66">
        <f>F11</f>
        <v>0</v>
      </c>
    </row>
    <row r="12" spans="1:7" s="2" customFormat="1" ht="90" x14ac:dyDescent="0.25">
      <c r="A12" s="67"/>
      <c r="B12" s="71" t="s">
        <v>152</v>
      </c>
      <c r="C12" s="57"/>
      <c r="D12" s="62"/>
      <c r="E12" s="57"/>
      <c r="F12" s="69"/>
      <c r="G12" s="70"/>
    </row>
    <row r="13" spans="1:7" ht="21" customHeight="1" x14ac:dyDescent="0.25">
      <c r="A13" s="48">
        <v>5</v>
      </c>
      <c r="B13" s="72" t="s">
        <v>58</v>
      </c>
      <c r="C13" s="57">
        <v>30</v>
      </c>
      <c r="D13" s="56"/>
      <c r="E13" s="57" t="s">
        <v>14</v>
      </c>
      <c r="F13" s="63"/>
      <c r="G13" s="66">
        <f>F13</f>
        <v>0</v>
      </c>
    </row>
    <row r="14" spans="1:7" ht="95.1" customHeight="1" x14ac:dyDescent="0.25">
      <c r="A14" s="73"/>
      <c r="B14" s="71" t="s">
        <v>151</v>
      </c>
      <c r="C14" s="55"/>
      <c r="D14" s="62"/>
      <c r="E14" s="57"/>
      <c r="F14" s="69"/>
      <c r="G14" s="70"/>
    </row>
    <row r="15" spans="1:7" ht="21" customHeight="1" x14ac:dyDescent="0.25">
      <c r="A15" s="48">
        <v>6</v>
      </c>
      <c r="B15" s="72" t="s">
        <v>12</v>
      </c>
      <c r="C15" s="57">
        <v>70</v>
      </c>
      <c r="D15" s="56"/>
      <c r="E15" s="57" t="s">
        <v>14</v>
      </c>
      <c r="F15" s="63"/>
      <c r="G15" s="66">
        <f>F15</f>
        <v>0</v>
      </c>
    </row>
    <row r="16" spans="1:7" ht="121.5" customHeight="1" x14ac:dyDescent="0.25">
      <c r="A16" s="67"/>
      <c r="B16" s="68" t="s">
        <v>117</v>
      </c>
      <c r="C16" s="57"/>
      <c r="D16" s="62"/>
      <c r="E16" s="57"/>
      <c r="F16" s="69"/>
      <c r="G16" s="70"/>
    </row>
    <row r="17" spans="1:7" ht="21" customHeight="1" x14ac:dyDescent="0.25">
      <c r="A17" s="48">
        <v>7</v>
      </c>
      <c r="B17" s="74" t="s">
        <v>38</v>
      </c>
      <c r="C17" s="57"/>
      <c r="D17" s="56"/>
      <c r="E17" s="57"/>
      <c r="F17" s="63"/>
      <c r="G17" s="66">
        <f>SUM(F19:F21)</f>
        <v>0</v>
      </c>
    </row>
    <row r="18" spans="1:7" s="2" customFormat="1" ht="170.1" customHeight="1" x14ac:dyDescent="0.25">
      <c r="A18" s="67" t="s">
        <v>108</v>
      </c>
      <c r="B18" s="68" t="s">
        <v>39</v>
      </c>
      <c r="C18" s="55"/>
      <c r="D18" s="62"/>
      <c r="E18" s="57"/>
      <c r="F18" s="69"/>
      <c r="G18" s="70"/>
    </row>
    <row r="19" spans="1:7" s="2" customFormat="1" ht="36.9" customHeight="1" x14ac:dyDescent="0.25">
      <c r="A19" s="67" t="s">
        <v>112</v>
      </c>
      <c r="B19" s="76" t="s">
        <v>40</v>
      </c>
      <c r="C19" s="55">
        <v>2</v>
      </c>
      <c r="D19" s="62"/>
      <c r="E19" s="57" t="s">
        <v>10</v>
      </c>
      <c r="F19" s="63"/>
      <c r="G19" s="70"/>
    </row>
    <row r="20" spans="1:7" s="2" customFormat="1" ht="159.9" customHeight="1" x14ac:dyDescent="0.25">
      <c r="A20" s="67" t="s">
        <v>118</v>
      </c>
      <c r="B20" s="75" t="s">
        <v>173</v>
      </c>
      <c r="C20" s="55">
        <v>1</v>
      </c>
      <c r="D20" s="62"/>
      <c r="E20" s="57" t="s">
        <v>51</v>
      </c>
      <c r="F20" s="63"/>
      <c r="G20" s="70"/>
    </row>
    <row r="21" spans="1:7" s="2" customFormat="1" ht="105" customHeight="1" x14ac:dyDescent="0.25">
      <c r="A21" s="67" t="s">
        <v>119</v>
      </c>
      <c r="B21" s="78" t="s">
        <v>45</v>
      </c>
      <c r="C21" s="55">
        <v>2</v>
      </c>
      <c r="D21" s="62"/>
      <c r="E21" s="57" t="s">
        <v>10</v>
      </c>
      <c r="F21" s="63"/>
      <c r="G21" s="70"/>
    </row>
    <row r="22" spans="1:7" ht="21" customHeight="1" x14ac:dyDescent="0.25">
      <c r="A22" s="48">
        <v>8</v>
      </c>
      <c r="B22" s="74" t="s">
        <v>168</v>
      </c>
      <c r="C22" s="102"/>
      <c r="D22" s="56"/>
      <c r="E22" s="102"/>
      <c r="F22" s="63"/>
      <c r="G22" s="66">
        <f>F22</f>
        <v>0</v>
      </c>
    </row>
    <row r="23" spans="1:7" s="2" customFormat="1" ht="80.099999999999994" customHeight="1" x14ac:dyDescent="0.25">
      <c r="A23" s="67" t="s">
        <v>108</v>
      </c>
      <c r="B23" s="107" t="s">
        <v>169</v>
      </c>
      <c r="C23" s="102">
        <v>2000</v>
      </c>
      <c r="D23" s="56"/>
      <c r="E23" s="102" t="s">
        <v>149</v>
      </c>
      <c r="F23" s="63"/>
      <c r="G23" s="81">
        <f>SUM(F23)</f>
        <v>0</v>
      </c>
    </row>
    <row r="24" spans="1:7" s="2" customFormat="1" ht="75" customHeight="1" x14ac:dyDescent="0.25">
      <c r="A24" s="67" t="s">
        <v>112</v>
      </c>
      <c r="B24" s="106" t="s">
        <v>170</v>
      </c>
      <c r="C24" s="102">
        <v>200</v>
      </c>
      <c r="D24" s="56"/>
      <c r="E24" s="102" t="s">
        <v>149</v>
      </c>
      <c r="F24" s="63"/>
      <c r="G24" s="81">
        <f>SUM(F24)</f>
        <v>0</v>
      </c>
    </row>
    <row r="25" spans="1:7" ht="21" customHeight="1" x14ac:dyDescent="0.25">
      <c r="A25" s="48">
        <v>9</v>
      </c>
      <c r="B25" s="80" t="s">
        <v>167</v>
      </c>
      <c r="C25" s="55"/>
      <c r="D25" s="62"/>
      <c r="E25" s="57"/>
      <c r="F25" s="69"/>
      <c r="G25" s="81">
        <f>SUM(F26:F31)</f>
        <v>0</v>
      </c>
    </row>
    <row r="26" spans="1:7" s="2" customFormat="1" ht="69" x14ac:dyDescent="0.25">
      <c r="A26" s="67" t="s">
        <v>108</v>
      </c>
      <c r="B26" s="75" t="s">
        <v>67</v>
      </c>
      <c r="C26" s="55">
        <v>36</v>
      </c>
      <c r="D26" s="62"/>
      <c r="E26" s="57" t="s">
        <v>123</v>
      </c>
      <c r="F26" s="63"/>
      <c r="G26" s="70"/>
    </row>
    <row r="27" spans="1:7" s="2" customFormat="1" ht="82.8" x14ac:dyDescent="0.25">
      <c r="A27" s="67" t="s">
        <v>112</v>
      </c>
      <c r="B27" s="75" t="s">
        <v>65</v>
      </c>
      <c r="C27" s="55">
        <v>6</v>
      </c>
      <c r="D27" s="62"/>
      <c r="E27" s="57" t="s">
        <v>123</v>
      </c>
      <c r="F27" s="63"/>
      <c r="G27" s="70"/>
    </row>
    <row r="28" spans="1:7" s="2" customFormat="1" ht="55.2" x14ac:dyDescent="0.25">
      <c r="A28" s="67" t="s">
        <v>118</v>
      </c>
      <c r="B28" s="75" t="s">
        <v>68</v>
      </c>
      <c r="C28" s="55">
        <v>30</v>
      </c>
      <c r="D28" s="62"/>
      <c r="E28" s="57" t="s">
        <v>123</v>
      </c>
      <c r="F28" s="63"/>
      <c r="G28" s="70"/>
    </row>
    <row r="29" spans="1:7" s="2" customFormat="1" ht="41.4" x14ac:dyDescent="0.25">
      <c r="A29" s="67" t="s">
        <v>119</v>
      </c>
      <c r="B29" s="75" t="s">
        <v>69</v>
      </c>
      <c r="C29" s="55">
        <v>18</v>
      </c>
      <c r="D29" s="62"/>
      <c r="E29" s="57" t="s">
        <v>123</v>
      </c>
      <c r="F29" s="63"/>
      <c r="G29" s="70"/>
    </row>
    <row r="30" spans="1:7" s="2" customFormat="1" ht="41.4" x14ac:dyDescent="0.25">
      <c r="A30" s="67" t="s">
        <v>120</v>
      </c>
      <c r="B30" s="75" t="s">
        <v>70</v>
      </c>
      <c r="C30" s="55">
        <v>12</v>
      </c>
      <c r="D30" s="62"/>
      <c r="E30" s="57" t="s">
        <v>123</v>
      </c>
      <c r="F30" s="63"/>
      <c r="G30" s="70"/>
    </row>
    <row r="31" spans="1:7" s="2" customFormat="1" ht="56.4" x14ac:dyDescent="0.25">
      <c r="A31" s="67" t="s">
        <v>121</v>
      </c>
      <c r="B31" s="82" t="s">
        <v>71</v>
      </c>
      <c r="C31" s="55">
        <v>5</v>
      </c>
      <c r="D31" s="62"/>
      <c r="E31" s="57" t="s">
        <v>123</v>
      </c>
      <c r="F31" s="63"/>
      <c r="G31" s="70"/>
    </row>
    <row r="32" spans="1:7" ht="24.9" customHeight="1" x14ac:dyDescent="0.25">
      <c r="A32" s="83"/>
      <c r="B32" s="305" t="s">
        <v>27</v>
      </c>
      <c r="C32" s="305"/>
      <c r="D32" s="305"/>
      <c r="E32" s="305"/>
      <c r="F32" s="305"/>
      <c r="G32" s="84">
        <f>SUM(G5:G26)</f>
        <v>0</v>
      </c>
    </row>
    <row r="33" spans="1:7" ht="11.1" customHeight="1" x14ac:dyDescent="0.25">
      <c r="A33" s="306"/>
      <c r="B33" s="307"/>
      <c r="C33" s="307"/>
      <c r="D33" s="307"/>
      <c r="E33" s="307"/>
      <c r="F33" s="307"/>
      <c r="G33" s="64"/>
    </row>
    <row r="34" spans="1:7" ht="24.9" customHeight="1" x14ac:dyDescent="0.25">
      <c r="A34" s="60" t="s">
        <v>7</v>
      </c>
      <c r="B34" s="61" t="s">
        <v>59</v>
      </c>
      <c r="C34" s="57"/>
      <c r="D34" s="62"/>
      <c r="E34" s="57"/>
      <c r="F34" s="63"/>
      <c r="G34" s="64"/>
    </row>
    <row r="35" spans="1:7" ht="15.6" x14ac:dyDescent="0.25">
      <c r="A35" s="48">
        <v>1</v>
      </c>
      <c r="B35" s="65" t="s">
        <v>55</v>
      </c>
      <c r="C35" s="57">
        <v>360</v>
      </c>
      <c r="D35" s="56"/>
      <c r="E35" s="57" t="s">
        <v>14</v>
      </c>
      <c r="F35" s="58"/>
      <c r="G35" s="66">
        <f>F35</f>
        <v>0</v>
      </c>
    </row>
    <row r="36" spans="1:7" s="2" customFormat="1" ht="309.89999999999998" customHeight="1" x14ac:dyDescent="0.25">
      <c r="A36" s="67"/>
      <c r="B36" s="85" t="s">
        <v>56</v>
      </c>
      <c r="C36" s="57"/>
      <c r="D36" s="62"/>
      <c r="E36" s="57"/>
      <c r="F36" s="69"/>
      <c r="G36" s="70"/>
    </row>
    <row r="37" spans="1:7" ht="21" customHeight="1" x14ac:dyDescent="0.25">
      <c r="A37" s="48">
        <v>2</v>
      </c>
      <c r="B37" s="65" t="s">
        <v>32</v>
      </c>
      <c r="C37" s="102">
        <v>135</v>
      </c>
      <c r="D37" s="56"/>
      <c r="E37" s="102" t="s">
        <v>123</v>
      </c>
      <c r="F37" s="63"/>
      <c r="G37" s="66">
        <f>F37</f>
        <v>0</v>
      </c>
    </row>
    <row r="38" spans="1:7" s="2" customFormat="1" ht="170.1" customHeight="1" x14ac:dyDescent="0.25">
      <c r="A38" s="67"/>
      <c r="B38" s="68" t="s">
        <v>33</v>
      </c>
      <c r="C38" s="102"/>
      <c r="D38" s="62"/>
      <c r="E38" s="102"/>
      <c r="F38" s="69"/>
      <c r="G38" s="70"/>
    </row>
    <row r="39" spans="1:7" ht="18" customHeight="1" x14ac:dyDescent="0.25">
      <c r="A39" s="48">
        <v>3</v>
      </c>
      <c r="B39" s="65" t="s">
        <v>60</v>
      </c>
      <c r="C39" s="57">
        <v>1</v>
      </c>
      <c r="D39" s="56"/>
      <c r="E39" s="57" t="s">
        <v>10</v>
      </c>
      <c r="F39" s="58"/>
      <c r="G39" s="66">
        <f>F39</f>
        <v>0</v>
      </c>
    </row>
    <row r="40" spans="1:7" s="2" customFormat="1" ht="138" x14ac:dyDescent="0.25">
      <c r="A40" s="67"/>
      <c r="B40" s="75" t="s">
        <v>124</v>
      </c>
      <c r="C40" s="57"/>
      <c r="D40" s="62"/>
      <c r="E40" s="57"/>
      <c r="F40" s="69"/>
      <c r="G40" s="70"/>
    </row>
    <row r="41" spans="1:7" ht="18" customHeight="1" x14ac:dyDescent="0.25">
      <c r="A41" s="48">
        <v>4</v>
      </c>
      <c r="B41" s="72" t="s">
        <v>61</v>
      </c>
      <c r="C41" s="57">
        <f>10.5*2.5</f>
        <v>26.25</v>
      </c>
      <c r="D41" s="56"/>
      <c r="E41" s="57" t="s">
        <v>14</v>
      </c>
      <c r="F41" s="63"/>
      <c r="G41" s="66">
        <f>F41</f>
        <v>0</v>
      </c>
    </row>
    <row r="42" spans="1:7" ht="90" customHeight="1" x14ac:dyDescent="0.25">
      <c r="A42" s="73"/>
      <c r="B42" s="71" t="s">
        <v>153</v>
      </c>
      <c r="C42" s="55"/>
      <c r="D42" s="62"/>
      <c r="E42" s="57"/>
      <c r="F42" s="69"/>
      <c r="G42" s="70"/>
    </row>
    <row r="43" spans="1:7" ht="21" customHeight="1" x14ac:dyDescent="0.25">
      <c r="A43" s="48">
        <v>5</v>
      </c>
      <c r="B43" s="74" t="s">
        <v>38</v>
      </c>
      <c r="C43" s="57"/>
      <c r="D43" s="56"/>
      <c r="E43" s="57"/>
      <c r="F43" s="63"/>
      <c r="G43" s="66">
        <f>SUM(F44:F45)</f>
        <v>0</v>
      </c>
    </row>
    <row r="44" spans="1:7" s="2" customFormat="1" ht="170.1" customHeight="1" x14ac:dyDescent="0.25">
      <c r="A44" s="67" t="s">
        <v>108</v>
      </c>
      <c r="B44" s="68" t="s">
        <v>39</v>
      </c>
      <c r="C44" s="55"/>
      <c r="D44" s="62"/>
      <c r="E44" s="57"/>
      <c r="F44" s="69"/>
      <c r="G44" s="70"/>
    </row>
    <row r="45" spans="1:7" s="2" customFormat="1" ht="24.9" customHeight="1" x14ac:dyDescent="0.25">
      <c r="A45" s="67"/>
      <c r="B45" s="76" t="s">
        <v>42</v>
      </c>
      <c r="C45" s="55">
        <v>6</v>
      </c>
      <c r="D45" s="56"/>
      <c r="E45" s="57" t="s">
        <v>10</v>
      </c>
      <c r="F45" s="63"/>
      <c r="G45" s="70"/>
    </row>
    <row r="46" spans="1:7" ht="21" customHeight="1" x14ac:dyDescent="0.25">
      <c r="A46" s="48">
        <v>6</v>
      </c>
      <c r="B46" s="74" t="s">
        <v>168</v>
      </c>
      <c r="C46" s="102"/>
      <c r="D46" s="56"/>
      <c r="E46" s="102"/>
      <c r="F46" s="63"/>
      <c r="G46" s="66">
        <f>F46</f>
        <v>0</v>
      </c>
    </row>
    <row r="47" spans="1:7" s="2" customFormat="1" ht="80.099999999999994" customHeight="1" x14ac:dyDescent="0.25">
      <c r="A47" s="67" t="s">
        <v>108</v>
      </c>
      <c r="B47" s="107" t="s">
        <v>169</v>
      </c>
      <c r="C47" s="102">
        <v>200</v>
      </c>
      <c r="D47" s="56"/>
      <c r="E47" s="102" t="s">
        <v>149</v>
      </c>
      <c r="F47" s="63"/>
      <c r="G47" s="81">
        <f>SUM(F47)</f>
        <v>0</v>
      </c>
    </row>
    <row r="48" spans="1:7" s="2" customFormat="1" ht="75" customHeight="1" x14ac:dyDescent="0.25">
      <c r="A48" s="67" t="s">
        <v>112</v>
      </c>
      <c r="B48" s="106" t="s">
        <v>170</v>
      </c>
      <c r="C48" s="102">
        <v>0</v>
      </c>
      <c r="D48" s="56"/>
      <c r="E48" s="102" t="s">
        <v>149</v>
      </c>
      <c r="F48" s="63"/>
      <c r="G48" s="81">
        <f>SUM(F48)</f>
        <v>0</v>
      </c>
    </row>
    <row r="49" spans="1:7" ht="21" customHeight="1" x14ac:dyDescent="0.25">
      <c r="A49" s="48">
        <v>7</v>
      </c>
      <c r="B49" s="80" t="s">
        <v>167</v>
      </c>
      <c r="C49" s="55"/>
      <c r="D49" s="62"/>
      <c r="E49" s="57"/>
      <c r="F49" s="69"/>
      <c r="G49" s="81">
        <f>SUM(F50:F51)</f>
        <v>0</v>
      </c>
    </row>
    <row r="50" spans="1:7" s="2" customFormat="1" ht="69" x14ac:dyDescent="0.25">
      <c r="A50" s="67" t="s">
        <v>108</v>
      </c>
      <c r="B50" s="75" t="s">
        <v>67</v>
      </c>
      <c r="C50" s="55">
        <v>120</v>
      </c>
      <c r="D50" s="62"/>
      <c r="E50" s="57" t="s">
        <v>123</v>
      </c>
      <c r="F50" s="63"/>
      <c r="G50" s="70"/>
    </row>
    <row r="51" spans="1:7" s="2" customFormat="1" ht="56.4" x14ac:dyDescent="0.25">
      <c r="A51" s="67" t="s">
        <v>122</v>
      </c>
      <c r="B51" s="82" t="s">
        <v>71</v>
      </c>
      <c r="C51" s="55">
        <v>4</v>
      </c>
      <c r="D51" s="62"/>
      <c r="E51" s="57" t="s">
        <v>10</v>
      </c>
      <c r="F51" s="63"/>
      <c r="G51" s="70"/>
    </row>
    <row r="52" spans="1:7" ht="24.9" customHeight="1" x14ac:dyDescent="0.25">
      <c r="A52" s="83"/>
      <c r="B52" s="305" t="s">
        <v>62</v>
      </c>
      <c r="C52" s="305"/>
      <c r="D52" s="305"/>
      <c r="E52" s="305"/>
      <c r="F52" s="305"/>
      <c r="G52" s="84">
        <f>SUM(G35:G50)</f>
        <v>0</v>
      </c>
    </row>
    <row r="53" spans="1:7" ht="11.1" customHeight="1" x14ac:dyDescent="0.25">
      <c r="A53" s="306"/>
      <c r="B53" s="307"/>
      <c r="C53" s="307"/>
      <c r="D53" s="307"/>
      <c r="E53" s="307"/>
      <c r="F53" s="307"/>
      <c r="G53" s="84"/>
    </row>
    <row r="54" spans="1:7" ht="30.9" customHeight="1" x14ac:dyDescent="0.25">
      <c r="A54" s="60" t="s">
        <v>8</v>
      </c>
      <c r="B54" s="61" t="s">
        <v>63</v>
      </c>
      <c r="C54" s="57"/>
      <c r="D54" s="62"/>
      <c r="E54" s="57"/>
      <c r="F54" s="63"/>
      <c r="G54" s="64"/>
    </row>
    <row r="55" spans="1:7" ht="21" customHeight="1" x14ac:dyDescent="0.25">
      <c r="A55" s="48">
        <v>1</v>
      </c>
      <c r="B55" s="65" t="s">
        <v>55</v>
      </c>
      <c r="C55" s="57">
        <v>235</v>
      </c>
      <c r="D55" s="56"/>
      <c r="E55" s="57" t="s">
        <v>14</v>
      </c>
      <c r="F55" s="58"/>
      <c r="G55" s="66">
        <f>F55</f>
        <v>0</v>
      </c>
    </row>
    <row r="56" spans="1:7" s="2" customFormat="1" ht="309.89999999999998" customHeight="1" x14ac:dyDescent="0.25">
      <c r="A56" s="67"/>
      <c r="B56" s="85" t="s">
        <v>56</v>
      </c>
      <c r="C56" s="57"/>
      <c r="D56" s="62"/>
      <c r="E56" s="57"/>
      <c r="F56" s="69"/>
      <c r="G56" s="70"/>
    </row>
    <row r="57" spans="1:7" ht="21" customHeight="1" x14ac:dyDescent="0.25">
      <c r="A57" s="48">
        <v>2</v>
      </c>
      <c r="B57" s="65" t="s">
        <v>32</v>
      </c>
      <c r="C57" s="102">
        <v>120</v>
      </c>
      <c r="D57" s="56"/>
      <c r="E57" s="102" t="s">
        <v>123</v>
      </c>
      <c r="F57" s="63"/>
      <c r="G57" s="66">
        <f>F57</f>
        <v>0</v>
      </c>
    </row>
    <row r="58" spans="1:7" s="2" customFormat="1" ht="170.1" customHeight="1" x14ac:dyDescent="0.25">
      <c r="A58" s="67"/>
      <c r="B58" s="68" t="s">
        <v>33</v>
      </c>
      <c r="C58" s="102"/>
      <c r="D58" s="62"/>
      <c r="E58" s="102"/>
      <c r="F58" s="69"/>
      <c r="G58" s="70"/>
    </row>
    <row r="59" spans="1:7" ht="21" customHeight="1" x14ac:dyDescent="0.25">
      <c r="A59" s="48">
        <v>3</v>
      </c>
      <c r="B59" s="65" t="s">
        <v>171</v>
      </c>
      <c r="C59" s="102">
        <v>30</v>
      </c>
      <c r="D59" s="56"/>
      <c r="E59" s="102" t="s">
        <v>123</v>
      </c>
      <c r="F59" s="58"/>
      <c r="G59" s="66">
        <f>F59</f>
        <v>0</v>
      </c>
    </row>
    <row r="60" spans="1:7" s="2" customFormat="1" ht="95.1" customHeight="1" x14ac:dyDescent="0.25">
      <c r="A60" s="67"/>
      <c r="B60" s="68" t="s">
        <v>172</v>
      </c>
      <c r="C60" s="102"/>
      <c r="D60" s="62"/>
      <c r="E60" s="102"/>
      <c r="F60" s="69"/>
      <c r="G60" s="70"/>
    </row>
    <row r="61" spans="1:7" ht="18" customHeight="1" x14ac:dyDescent="0.25">
      <c r="A61" s="48">
        <v>4</v>
      </c>
      <c r="B61" s="65" t="s">
        <v>28</v>
      </c>
      <c r="C61" s="57">
        <v>21</v>
      </c>
      <c r="D61" s="56"/>
      <c r="E61" s="102" t="s">
        <v>123</v>
      </c>
      <c r="F61" s="58"/>
      <c r="G61" s="66">
        <f>F61</f>
        <v>0</v>
      </c>
    </row>
    <row r="62" spans="1:7" s="2" customFormat="1" ht="103.8" x14ac:dyDescent="0.25">
      <c r="A62" s="67"/>
      <c r="B62" s="71" t="s">
        <v>129</v>
      </c>
      <c r="C62" s="57"/>
      <c r="D62" s="62"/>
      <c r="E62" s="57"/>
      <c r="F62" s="69"/>
      <c r="G62" s="70"/>
    </row>
    <row r="63" spans="1:7" ht="18" customHeight="1" x14ac:dyDescent="0.25">
      <c r="A63" s="48">
        <v>5</v>
      </c>
      <c r="B63" s="72" t="s">
        <v>58</v>
      </c>
      <c r="C63" s="57">
        <f>10.5*2.5</f>
        <v>26.25</v>
      </c>
      <c r="D63" s="56"/>
      <c r="E63" s="57" t="s">
        <v>14</v>
      </c>
      <c r="F63" s="63"/>
      <c r="G63" s="66">
        <f>F63</f>
        <v>0</v>
      </c>
    </row>
    <row r="64" spans="1:7" ht="95.1" customHeight="1" x14ac:dyDescent="0.25">
      <c r="A64" s="73"/>
      <c r="B64" s="71" t="s">
        <v>154</v>
      </c>
      <c r="C64" s="55"/>
      <c r="D64" s="62"/>
      <c r="E64" s="57"/>
      <c r="F64" s="69"/>
      <c r="G64" s="70"/>
    </row>
    <row r="65" spans="1:7" ht="21" customHeight="1" x14ac:dyDescent="0.25">
      <c r="A65" s="48">
        <v>6</v>
      </c>
      <c r="B65" s="72" t="s">
        <v>12</v>
      </c>
      <c r="C65" s="57">
        <v>120</v>
      </c>
      <c r="D65" s="56"/>
      <c r="E65" s="57" t="s">
        <v>14</v>
      </c>
      <c r="F65" s="63"/>
      <c r="G65" s="66">
        <f>F65</f>
        <v>0</v>
      </c>
    </row>
    <row r="66" spans="1:7" ht="129.9" customHeight="1" x14ac:dyDescent="0.25">
      <c r="A66" s="67"/>
      <c r="B66" s="68" t="s">
        <v>117</v>
      </c>
      <c r="C66" s="57"/>
      <c r="D66" s="62"/>
      <c r="E66" s="57"/>
      <c r="F66" s="69"/>
      <c r="G66" s="70"/>
    </row>
    <row r="67" spans="1:7" ht="21" customHeight="1" x14ac:dyDescent="0.25">
      <c r="A67" s="48">
        <v>7</v>
      </c>
      <c r="B67" s="74" t="s">
        <v>38</v>
      </c>
      <c r="C67" s="57"/>
      <c r="D67" s="56"/>
      <c r="E67" s="57"/>
      <c r="F67" s="63"/>
      <c r="G67" s="66">
        <f>SUM(F69:F71)</f>
        <v>0</v>
      </c>
    </row>
    <row r="68" spans="1:7" s="2" customFormat="1" ht="170.1" customHeight="1" x14ac:dyDescent="0.25">
      <c r="A68" s="67"/>
      <c r="B68" s="68" t="s">
        <v>39</v>
      </c>
      <c r="C68" s="55"/>
      <c r="D68" s="62"/>
      <c r="E68" s="57"/>
      <c r="F68" s="69"/>
      <c r="G68" s="70"/>
    </row>
    <row r="69" spans="1:7" s="2" customFormat="1" ht="36.9" customHeight="1" x14ac:dyDescent="0.25">
      <c r="A69" s="67" t="s">
        <v>108</v>
      </c>
      <c r="B69" s="76" t="s">
        <v>40</v>
      </c>
      <c r="C69" s="55">
        <v>1</v>
      </c>
      <c r="D69" s="62"/>
      <c r="E69" s="57" t="s">
        <v>10</v>
      </c>
      <c r="F69" s="63"/>
      <c r="G69" s="70"/>
    </row>
    <row r="70" spans="1:7" s="2" customFormat="1" ht="24.9" customHeight="1" x14ac:dyDescent="0.25">
      <c r="A70" s="67" t="s">
        <v>112</v>
      </c>
      <c r="B70" s="76" t="s">
        <v>42</v>
      </c>
      <c r="C70" s="55">
        <v>3</v>
      </c>
      <c r="D70" s="62"/>
      <c r="E70" s="57" t="s">
        <v>10</v>
      </c>
      <c r="F70" s="63"/>
      <c r="G70" s="70"/>
    </row>
    <row r="71" spans="1:7" s="2" customFormat="1" ht="174.9" customHeight="1" x14ac:dyDescent="0.25">
      <c r="A71" s="67" t="s">
        <v>118</v>
      </c>
      <c r="B71" s="75" t="s">
        <v>64</v>
      </c>
      <c r="C71" s="55">
        <v>1</v>
      </c>
      <c r="D71" s="62"/>
      <c r="E71" s="57" t="s">
        <v>51</v>
      </c>
      <c r="F71" s="63"/>
      <c r="G71" s="70"/>
    </row>
    <row r="72" spans="1:7" ht="21" customHeight="1" x14ac:dyDescent="0.25">
      <c r="A72" s="48">
        <v>8</v>
      </c>
      <c r="B72" s="74" t="s">
        <v>168</v>
      </c>
      <c r="C72" s="102"/>
      <c r="D72" s="56"/>
      <c r="E72" s="102"/>
      <c r="F72" s="63"/>
      <c r="G72" s="66">
        <f>F72</f>
        <v>0</v>
      </c>
    </row>
    <row r="73" spans="1:7" s="2" customFormat="1" ht="80.099999999999994" customHeight="1" x14ac:dyDescent="0.25">
      <c r="A73" s="67" t="s">
        <v>108</v>
      </c>
      <c r="B73" s="107" t="s">
        <v>169</v>
      </c>
      <c r="C73" s="102">
        <v>500</v>
      </c>
      <c r="D73" s="56"/>
      <c r="E73" s="102" t="s">
        <v>149</v>
      </c>
      <c r="F73" s="63"/>
      <c r="G73" s="81">
        <f>SUM(F73)</f>
        <v>0</v>
      </c>
    </row>
    <row r="74" spans="1:7" s="2" customFormat="1" ht="75" customHeight="1" x14ac:dyDescent="0.25">
      <c r="A74" s="67" t="s">
        <v>112</v>
      </c>
      <c r="B74" s="106" t="s">
        <v>170</v>
      </c>
      <c r="C74" s="102">
        <v>50</v>
      </c>
      <c r="D74" s="56"/>
      <c r="E74" s="102" t="s">
        <v>149</v>
      </c>
      <c r="F74" s="63"/>
      <c r="G74" s="81">
        <f>SUM(F74)</f>
        <v>0</v>
      </c>
    </row>
    <row r="75" spans="1:7" s="11" customFormat="1" ht="21" customHeight="1" x14ac:dyDescent="0.3">
      <c r="A75" s="48">
        <v>9</v>
      </c>
      <c r="B75" s="80" t="s">
        <v>167</v>
      </c>
      <c r="C75" s="55"/>
      <c r="D75" s="62"/>
      <c r="E75" s="57"/>
      <c r="F75" s="69"/>
      <c r="G75" s="81">
        <f>SUM(F76:F80)</f>
        <v>0</v>
      </c>
    </row>
    <row r="76" spans="1:7" s="2" customFormat="1" ht="69" x14ac:dyDescent="0.25">
      <c r="A76" s="67" t="s">
        <v>108</v>
      </c>
      <c r="B76" s="75" t="s">
        <v>67</v>
      </c>
      <c r="C76" s="55">
        <v>100</v>
      </c>
      <c r="D76" s="62"/>
      <c r="E76" s="57" t="s">
        <v>123</v>
      </c>
      <c r="F76" s="63"/>
      <c r="G76" s="70"/>
    </row>
    <row r="77" spans="1:7" s="2" customFormat="1" ht="82.8" x14ac:dyDescent="0.25">
      <c r="A77" s="67" t="s">
        <v>112</v>
      </c>
      <c r="B77" s="75" t="s">
        <v>65</v>
      </c>
      <c r="C77" s="55">
        <v>6</v>
      </c>
      <c r="D77" s="62"/>
      <c r="E77" s="57" t="s">
        <v>123</v>
      </c>
      <c r="F77" s="63"/>
      <c r="G77" s="70"/>
    </row>
    <row r="78" spans="1:7" s="2" customFormat="1" ht="82.8" x14ac:dyDescent="0.25">
      <c r="A78" s="67" t="s">
        <v>118</v>
      </c>
      <c r="B78" s="75" t="s">
        <v>66</v>
      </c>
      <c r="C78" s="55">
        <v>6</v>
      </c>
      <c r="D78" s="62"/>
      <c r="E78" s="57" t="s">
        <v>123</v>
      </c>
      <c r="F78" s="63"/>
      <c r="G78" s="70"/>
    </row>
    <row r="79" spans="1:7" s="2" customFormat="1" ht="55.2" x14ac:dyDescent="0.25">
      <c r="A79" s="67" t="s">
        <v>119</v>
      </c>
      <c r="B79" s="75" t="s">
        <v>68</v>
      </c>
      <c r="C79" s="55">
        <v>30</v>
      </c>
      <c r="D79" s="62"/>
      <c r="E79" s="57" t="s">
        <v>123</v>
      </c>
      <c r="F79" s="63"/>
      <c r="G79" s="70"/>
    </row>
    <row r="80" spans="1:7" s="2" customFormat="1" ht="41.4" x14ac:dyDescent="0.25">
      <c r="A80" s="67" t="s">
        <v>120</v>
      </c>
      <c r="B80" s="75" t="s">
        <v>70</v>
      </c>
      <c r="C80" s="55">
        <v>3</v>
      </c>
      <c r="D80" s="62"/>
      <c r="E80" s="57" t="s">
        <v>123</v>
      </c>
      <c r="F80" s="63"/>
      <c r="G80" s="70"/>
    </row>
    <row r="81" spans="1:7" ht="24.9" customHeight="1" x14ac:dyDescent="0.25">
      <c r="A81" s="83"/>
      <c r="B81" s="305" t="s">
        <v>72</v>
      </c>
      <c r="C81" s="305"/>
      <c r="D81" s="305"/>
      <c r="E81" s="305"/>
      <c r="F81" s="305"/>
      <c r="G81" s="84">
        <f>SUM(G55:G76)</f>
        <v>0</v>
      </c>
    </row>
    <row r="82" spans="1:7" ht="15.6" x14ac:dyDescent="0.25">
      <c r="A82" s="83"/>
      <c r="B82" s="86"/>
      <c r="C82" s="49"/>
      <c r="D82" s="50"/>
      <c r="E82" s="49"/>
      <c r="F82" s="49"/>
      <c r="G82" s="64"/>
    </row>
    <row r="83" spans="1:7" ht="24.9" customHeight="1" x14ac:dyDescent="0.25">
      <c r="A83" s="60" t="s">
        <v>20</v>
      </c>
      <c r="B83" s="61" t="s">
        <v>73</v>
      </c>
      <c r="C83" s="57"/>
      <c r="D83" s="62"/>
      <c r="E83" s="57"/>
      <c r="F83" s="63"/>
      <c r="G83" s="64"/>
    </row>
    <row r="84" spans="1:7" ht="21" customHeight="1" x14ac:dyDescent="0.25">
      <c r="A84" s="48">
        <v>1</v>
      </c>
      <c r="B84" s="65" t="s">
        <v>55</v>
      </c>
      <c r="C84" s="57">
        <f>38*10</f>
        <v>380</v>
      </c>
      <c r="D84" s="56"/>
      <c r="E84" s="57" t="s">
        <v>14</v>
      </c>
      <c r="F84" s="58"/>
      <c r="G84" s="66">
        <f>F84</f>
        <v>0</v>
      </c>
    </row>
    <row r="85" spans="1:7" s="2" customFormat="1" ht="300" customHeight="1" x14ac:dyDescent="0.25">
      <c r="A85" s="67"/>
      <c r="B85" s="85" t="s">
        <v>56</v>
      </c>
      <c r="C85" s="57"/>
      <c r="D85" s="62"/>
      <c r="E85" s="57"/>
      <c r="F85" s="69"/>
      <c r="G85" s="70"/>
    </row>
    <row r="86" spans="1:7" ht="21" customHeight="1" x14ac:dyDescent="0.25">
      <c r="A86" s="48">
        <v>2</v>
      </c>
      <c r="B86" s="65" t="s">
        <v>32</v>
      </c>
      <c r="C86" s="57">
        <v>180</v>
      </c>
      <c r="D86" s="56"/>
      <c r="E86" s="57" t="s">
        <v>123</v>
      </c>
      <c r="F86" s="63"/>
      <c r="G86" s="66">
        <f>F86</f>
        <v>0</v>
      </c>
    </row>
    <row r="87" spans="1:7" s="2" customFormat="1" ht="170.1" customHeight="1" x14ac:dyDescent="0.25">
      <c r="A87" s="67"/>
      <c r="B87" s="68" t="s">
        <v>33</v>
      </c>
      <c r="C87" s="57"/>
      <c r="D87" s="62"/>
      <c r="E87" s="57"/>
      <c r="F87" s="69"/>
      <c r="G87" s="70"/>
    </row>
    <row r="88" spans="1:7" ht="18" customHeight="1" x14ac:dyDescent="0.25">
      <c r="A88" s="48">
        <v>3</v>
      </c>
      <c r="B88" s="65" t="s">
        <v>28</v>
      </c>
      <c r="C88" s="57">
        <v>20</v>
      </c>
      <c r="D88" s="56"/>
      <c r="E88" s="102" t="s">
        <v>123</v>
      </c>
      <c r="F88" s="58"/>
      <c r="G88" s="66">
        <f>F88</f>
        <v>0</v>
      </c>
    </row>
    <row r="89" spans="1:7" s="2" customFormat="1" ht="88.8" x14ac:dyDescent="0.25">
      <c r="A89" s="67"/>
      <c r="B89" s="71" t="s">
        <v>155</v>
      </c>
      <c r="C89" s="57"/>
      <c r="D89" s="62"/>
      <c r="E89" s="57"/>
      <c r="F89" s="69"/>
      <c r="G89" s="70"/>
    </row>
    <row r="90" spans="1:7" ht="21" customHeight="1" x14ac:dyDescent="0.25">
      <c r="A90" s="48">
        <v>4</v>
      </c>
      <c r="B90" s="72" t="s">
        <v>58</v>
      </c>
      <c r="C90" s="57">
        <f>16*2.5</f>
        <v>40</v>
      </c>
      <c r="D90" s="56"/>
      <c r="E90" s="57" t="s">
        <v>14</v>
      </c>
      <c r="F90" s="63"/>
      <c r="G90" s="66">
        <f>F90</f>
        <v>0</v>
      </c>
    </row>
    <row r="91" spans="1:7" ht="95.1" customHeight="1" x14ac:dyDescent="0.25">
      <c r="A91" s="73"/>
      <c r="B91" s="71" t="s">
        <v>156</v>
      </c>
      <c r="C91" s="55"/>
      <c r="D91" s="62"/>
      <c r="E91" s="57"/>
      <c r="F91" s="69"/>
      <c r="G91" s="70"/>
    </row>
    <row r="92" spans="1:7" ht="21" customHeight="1" x14ac:dyDescent="0.25">
      <c r="A92" s="48">
        <v>5</v>
      </c>
      <c r="B92" s="74" t="s">
        <v>38</v>
      </c>
      <c r="C92" s="57"/>
      <c r="D92" s="56"/>
      <c r="E92" s="57"/>
      <c r="F92" s="63"/>
      <c r="G92" s="66">
        <f>SUM(F94:F95)</f>
        <v>0</v>
      </c>
    </row>
    <row r="93" spans="1:7" s="2" customFormat="1" ht="159.9" customHeight="1" x14ac:dyDescent="0.25">
      <c r="A93" s="67"/>
      <c r="B93" s="68" t="s">
        <v>39</v>
      </c>
      <c r="C93" s="55"/>
      <c r="D93" s="62"/>
      <c r="E93" s="57"/>
      <c r="F93" s="69"/>
      <c r="G93" s="70"/>
    </row>
    <row r="94" spans="1:7" s="2" customFormat="1" ht="36.9" customHeight="1" x14ac:dyDescent="0.25">
      <c r="A94" s="67" t="s">
        <v>108</v>
      </c>
      <c r="B94" s="76" t="s">
        <v>40</v>
      </c>
      <c r="C94" s="55">
        <v>2</v>
      </c>
      <c r="D94" s="62"/>
      <c r="E94" s="57" t="s">
        <v>10</v>
      </c>
      <c r="F94" s="63"/>
      <c r="G94" s="70"/>
    </row>
    <row r="95" spans="1:7" s="2" customFormat="1" ht="24.9" customHeight="1" x14ac:dyDescent="0.25">
      <c r="A95" s="67" t="s">
        <v>112</v>
      </c>
      <c r="B95" s="76" t="s">
        <v>42</v>
      </c>
      <c r="C95" s="55">
        <v>6</v>
      </c>
      <c r="D95" s="62"/>
      <c r="E95" s="57" t="s">
        <v>10</v>
      </c>
      <c r="F95" s="63"/>
      <c r="G95" s="70"/>
    </row>
    <row r="96" spans="1:7" ht="21" customHeight="1" x14ac:dyDescent="0.25">
      <c r="A96" s="48">
        <v>6</v>
      </c>
      <c r="B96" s="74" t="s">
        <v>168</v>
      </c>
      <c r="C96" s="102"/>
      <c r="D96" s="56"/>
      <c r="E96" s="102"/>
      <c r="F96" s="63"/>
      <c r="G96" s="66">
        <f>F96</f>
        <v>0</v>
      </c>
    </row>
    <row r="97" spans="1:7" s="2" customFormat="1" ht="80.099999999999994" customHeight="1" x14ac:dyDescent="0.25">
      <c r="A97" s="67" t="s">
        <v>108</v>
      </c>
      <c r="B97" s="107" t="s">
        <v>169</v>
      </c>
      <c r="C97" s="102">
        <v>500</v>
      </c>
      <c r="D97" s="56"/>
      <c r="E97" s="102" t="s">
        <v>149</v>
      </c>
      <c r="F97" s="63"/>
      <c r="G97" s="81">
        <f>SUM(F97)</f>
        <v>0</v>
      </c>
    </row>
    <row r="98" spans="1:7" s="2" customFormat="1" ht="75" customHeight="1" x14ac:dyDescent="0.25">
      <c r="A98" s="67" t="s">
        <v>112</v>
      </c>
      <c r="B98" s="106" t="s">
        <v>170</v>
      </c>
      <c r="C98" s="102">
        <v>50</v>
      </c>
      <c r="D98" s="56"/>
      <c r="E98" s="102" t="s">
        <v>149</v>
      </c>
      <c r="F98" s="63"/>
      <c r="G98" s="81">
        <f>SUM(F98)</f>
        <v>0</v>
      </c>
    </row>
    <row r="99" spans="1:7" s="11" customFormat="1" ht="21" customHeight="1" x14ac:dyDescent="0.3">
      <c r="A99" s="48">
        <v>7</v>
      </c>
      <c r="B99" s="80" t="s">
        <v>167</v>
      </c>
      <c r="C99" s="55"/>
      <c r="D99" s="62"/>
      <c r="E99" s="57"/>
      <c r="F99" s="69"/>
      <c r="G99" s="81">
        <f>SUM(F100:F102)</f>
        <v>0</v>
      </c>
    </row>
    <row r="100" spans="1:7" s="2" customFormat="1" ht="69" x14ac:dyDescent="0.25">
      <c r="A100" s="67" t="s">
        <v>108</v>
      </c>
      <c r="B100" s="75" t="s">
        <v>67</v>
      </c>
      <c r="C100" s="55">
        <f>38*4</f>
        <v>152</v>
      </c>
      <c r="D100" s="62"/>
      <c r="E100" s="57" t="s">
        <v>123</v>
      </c>
      <c r="F100" s="63"/>
      <c r="G100" s="70"/>
    </row>
    <row r="101" spans="1:7" s="2" customFormat="1" ht="82.8" x14ac:dyDescent="0.25">
      <c r="A101" s="67" t="s">
        <v>112</v>
      </c>
      <c r="B101" s="75" t="s">
        <v>65</v>
      </c>
      <c r="C101" s="55">
        <v>12</v>
      </c>
      <c r="D101" s="62"/>
      <c r="E101" s="57" t="s">
        <v>123</v>
      </c>
      <c r="F101" s="63"/>
      <c r="G101" s="70"/>
    </row>
    <row r="102" spans="1:7" s="2" customFormat="1" ht="55.2" x14ac:dyDescent="0.25">
      <c r="A102" s="67" t="s">
        <v>118</v>
      </c>
      <c r="B102" s="75" t="s">
        <v>68</v>
      </c>
      <c r="C102" s="55">
        <v>45</v>
      </c>
      <c r="D102" s="62"/>
      <c r="E102" s="57" t="s">
        <v>123</v>
      </c>
      <c r="F102" s="63"/>
      <c r="G102" s="70"/>
    </row>
    <row r="103" spans="1:7" ht="24.9" customHeight="1" x14ac:dyDescent="0.25">
      <c r="A103" s="83"/>
      <c r="B103" s="305" t="s">
        <v>74</v>
      </c>
      <c r="C103" s="305"/>
      <c r="D103" s="305"/>
      <c r="E103" s="305"/>
      <c r="F103" s="305"/>
      <c r="G103" s="84">
        <f>SUM(G84:G100)</f>
        <v>0</v>
      </c>
    </row>
    <row r="104" spans="1:7" ht="24.9" customHeight="1" x14ac:dyDescent="0.25">
      <c r="A104" s="60" t="s">
        <v>21</v>
      </c>
      <c r="B104" s="87" t="s">
        <v>75</v>
      </c>
      <c r="C104" s="57"/>
      <c r="D104" s="62"/>
      <c r="E104" s="57"/>
      <c r="F104" s="63"/>
      <c r="G104" s="64"/>
    </row>
    <row r="105" spans="1:7" ht="21" customHeight="1" x14ac:dyDescent="0.25">
      <c r="A105" s="48">
        <v>1</v>
      </c>
      <c r="B105" s="65" t="s">
        <v>32</v>
      </c>
      <c r="C105" s="57">
        <v>350</v>
      </c>
      <c r="D105" s="56"/>
      <c r="E105" s="57" t="s">
        <v>123</v>
      </c>
      <c r="F105" s="63"/>
      <c r="G105" s="66">
        <f>F105</f>
        <v>0</v>
      </c>
    </row>
    <row r="106" spans="1:7" s="2" customFormat="1" ht="170.1" customHeight="1" x14ac:dyDescent="0.25">
      <c r="A106" s="67"/>
      <c r="B106" s="68" t="s">
        <v>33</v>
      </c>
      <c r="C106" s="57"/>
      <c r="D106" s="62"/>
      <c r="E106" s="57"/>
      <c r="F106" s="69"/>
      <c r="G106" s="70"/>
    </row>
    <row r="107" spans="1:7" ht="21" customHeight="1" x14ac:dyDescent="0.25">
      <c r="A107" s="48">
        <v>2</v>
      </c>
      <c r="B107" s="65" t="s">
        <v>30</v>
      </c>
      <c r="C107" s="57">
        <v>560</v>
      </c>
      <c r="D107" s="56"/>
      <c r="E107" s="57" t="s">
        <v>123</v>
      </c>
      <c r="F107" s="63"/>
      <c r="G107" s="66">
        <f>F107</f>
        <v>0</v>
      </c>
    </row>
    <row r="108" spans="1:7" s="2" customFormat="1" ht="69.900000000000006" customHeight="1" x14ac:dyDescent="0.25">
      <c r="A108" s="67"/>
      <c r="B108" s="71" t="s">
        <v>31</v>
      </c>
      <c r="C108" s="57"/>
      <c r="D108" s="62"/>
      <c r="E108" s="57"/>
      <c r="F108" s="69"/>
      <c r="G108" s="70"/>
    </row>
    <row r="109" spans="1:7" ht="21" customHeight="1" x14ac:dyDescent="0.25">
      <c r="A109" s="48">
        <v>3</v>
      </c>
      <c r="B109" s="72" t="s">
        <v>76</v>
      </c>
      <c r="C109" s="57"/>
      <c r="D109" s="56"/>
      <c r="E109" s="57"/>
      <c r="F109" s="63"/>
      <c r="G109" s="66">
        <f>SUM(F111:F113)</f>
        <v>0</v>
      </c>
    </row>
    <row r="110" spans="1:7" ht="234.6" x14ac:dyDescent="0.25">
      <c r="A110" s="67"/>
      <c r="B110" s="75" t="s">
        <v>77</v>
      </c>
      <c r="C110" s="57"/>
      <c r="D110" s="62"/>
      <c r="E110" s="57"/>
      <c r="F110" s="69"/>
      <c r="G110" s="70"/>
    </row>
    <row r="111" spans="1:7" ht="36.9" customHeight="1" x14ac:dyDescent="0.25">
      <c r="A111" s="67" t="s">
        <v>108</v>
      </c>
      <c r="B111" s="77" t="s">
        <v>174</v>
      </c>
      <c r="C111" s="57">
        <v>15</v>
      </c>
      <c r="D111" s="56"/>
      <c r="E111" s="57" t="s">
        <v>10</v>
      </c>
      <c r="F111" s="63"/>
      <c r="G111" s="70"/>
    </row>
    <row r="112" spans="1:7" ht="36.9" customHeight="1" x14ac:dyDescent="0.25">
      <c r="A112" s="67" t="s">
        <v>112</v>
      </c>
      <c r="B112" s="77" t="s">
        <v>78</v>
      </c>
      <c r="C112" s="57"/>
      <c r="D112" s="56"/>
      <c r="E112" s="57" t="s">
        <v>123</v>
      </c>
      <c r="F112" s="63"/>
      <c r="G112" s="70"/>
    </row>
    <row r="113" spans="1:7" ht="214.5" customHeight="1" x14ac:dyDescent="0.25">
      <c r="A113" s="67" t="s">
        <v>118</v>
      </c>
      <c r="B113" s="75" t="s">
        <v>79</v>
      </c>
      <c r="C113" s="57">
        <v>15</v>
      </c>
      <c r="D113" s="56"/>
      <c r="E113" s="57" t="s">
        <v>10</v>
      </c>
      <c r="F113" s="63"/>
      <c r="G113" s="70"/>
    </row>
    <row r="114" spans="1:7" ht="21" customHeight="1" x14ac:dyDescent="0.25">
      <c r="A114" s="48">
        <v>4</v>
      </c>
      <c r="B114" s="74" t="s">
        <v>80</v>
      </c>
      <c r="C114" s="57">
        <f>48+96</f>
        <v>144</v>
      </c>
      <c r="D114" s="56"/>
      <c r="E114" s="57" t="s">
        <v>123</v>
      </c>
      <c r="F114" s="63"/>
      <c r="G114" s="66">
        <f>F114</f>
        <v>0</v>
      </c>
    </row>
    <row r="115" spans="1:7" s="2" customFormat="1" ht="99.9" customHeight="1" x14ac:dyDescent="0.25">
      <c r="A115" s="67"/>
      <c r="B115" s="75" t="s">
        <v>125</v>
      </c>
      <c r="C115" s="55"/>
      <c r="D115" s="62"/>
      <c r="E115" s="57"/>
      <c r="F115" s="69"/>
      <c r="G115" s="70"/>
    </row>
    <row r="116" spans="1:7" ht="21" customHeight="1" x14ac:dyDescent="0.25">
      <c r="A116" s="48">
        <v>5</v>
      </c>
      <c r="B116" s="74" t="s">
        <v>38</v>
      </c>
      <c r="C116" s="57"/>
      <c r="D116" s="56"/>
      <c r="E116" s="57"/>
      <c r="F116" s="63"/>
      <c r="G116" s="66">
        <f>SUM(F118:F118)</f>
        <v>0</v>
      </c>
    </row>
    <row r="117" spans="1:7" s="2" customFormat="1" ht="159.9" customHeight="1" x14ac:dyDescent="0.25">
      <c r="A117" s="67"/>
      <c r="B117" s="68" t="s">
        <v>39</v>
      </c>
      <c r="C117" s="55"/>
      <c r="D117" s="62"/>
      <c r="E117" s="57"/>
      <c r="F117" s="69"/>
      <c r="G117" s="70"/>
    </row>
    <row r="118" spans="1:7" s="2" customFormat="1" ht="36.9" customHeight="1" x14ac:dyDescent="0.25">
      <c r="A118" s="67" t="s">
        <v>108</v>
      </c>
      <c r="B118" s="76" t="s">
        <v>40</v>
      </c>
      <c r="C118" s="55">
        <v>15</v>
      </c>
      <c r="D118" s="56"/>
      <c r="E118" s="57" t="s">
        <v>10</v>
      </c>
      <c r="F118" s="63"/>
      <c r="G118" s="70"/>
    </row>
    <row r="119" spans="1:7" ht="21" customHeight="1" x14ac:dyDescent="0.25">
      <c r="A119" s="48">
        <v>6</v>
      </c>
      <c r="B119" s="74" t="s">
        <v>168</v>
      </c>
      <c r="C119" s="102"/>
      <c r="D119" s="56"/>
      <c r="E119" s="102"/>
      <c r="F119" s="63"/>
      <c r="G119" s="66">
        <f>F119</f>
        <v>0</v>
      </c>
    </row>
    <row r="120" spans="1:7" s="2" customFormat="1" ht="80.099999999999994" customHeight="1" x14ac:dyDescent="0.25">
      <c r="A120" s="67" t="s">
        <v>108</v>
      </c>
      <c r="B120" s="107" t="s">
        <v>169</v>
      </c>
      <c r="C120" s="102">
        <v>1400</v>
      </c>
      <c r="D120" s="56"/>
      <c r="E120" s="102" t="s">
        <v>149</v>
      </c>
      <c r="F120" s="63"/>
      <c r="G120" s="81">
        <f>SUM(F120)</f>
        <v>0</v>
      </c>
    </row>
    <row r="121" spans="1:7" s="2" customFormat="1" ht="75" customHeight="1" x14ac:dyDescent="0.25">
      <c r="A121" s="67" t="s">
        <v>112</v>
      </c>
      <c r="B121" s="106" t="s">
        <v>170</v>
      </c>
      <c r="C121" s="102">
        <v>0</v>
      </c>
      <c r="D121" s="56"/>
      <c r="E121" s="102" t="s">
        <v>149</v>
      </c>
      <c r="F121" s="63"/>
      <c r="G121" s="81">
        <f>SUM(F121)</f>
        <v>0</v>
      </c>
    </row>
    <row r="122" spans="1:7" s="11" customFormat="1" ht="21" customHeight="1" x14ac:dyDescent="0.3">
      <c r="A122" s="48">
        <v>7</v>
      </c>
      <c r="B122" s="80" t="s">
        <v>167</v>
      </c>
      <c r="C122" s="55"/>
      <c r="D122" s="62"/>
      <c r="E122" s="57"/>
      <c r="F122" s="69"/>
      <c r="G122" s="81">
        <f>SUM(F123:F123)</f>
        <v>0</v>
      </c>
    </row>
    <row r="123" spans="1:7" s="2" customFormat="1" ht="55.2" x14ac:dyDescent="0.25">
      <c r="A123" s="67" t="s">
        <v>108</v>
      </c>
      <c r="B123" s="75" t="s">
        <v>68</v>
      </c>
      <c r="C123" s="55">
        <v>40</v>
      </c>
      <c r="D123" s="62"/>
      <c r="E123" s="57" t="s">
        <v>123</v>
      </c>
      <c r="F123" s="63"/>
      <c r="G123" s="70"/>
    </row>
    <row r="124" spans="1:7" ht="24.9" customHeight="1" x14ac:dyDescent="0.25">
      <c r="A124" s="83"/>
      <c r="B124" s="305" t="s">
        <v>81</v>
      </c>
      <c r="C124" s="305"/>
      <c r="D124" s="305"/>
      <c r="E124" s="305"/>
      <c r="F124" s="305"/>
      <c r="G124" s="84">
        <f>SUM(G105:G122)</f>
        <v>0</v>
      </c>
    </row>
    <row r="125" spans="1:7" ht="24.9" customHeight="1" x14ac:dyDescent="0.25">
      <c r="A125" s="60" t="s">
        <v>17</v>
      </c>
      <c r="B125" s="87" t="s">
        <v>175</v>
      </c>
      <c r="C125" s="57"/>
      <c r="D125" s="62"/>
      <c r="E125" s="57"/>
      <c r="F125" s="63"/>
      <c r="G125" s="64"/>
    </row>
    <row r="126" spans="1:7" ht="21" customHeight="1" x14ac:dyDescent="0.25">
      <c r="A126" s="48">
        <v>1</v>
      </c>
      <c r="B126" s="65" t="s">
        <v>55</v>
      </c>
      <c r="C126" s="57">
        <f>48.25*10</f>
        <v>482.5</v>
      </c>
      <c r="D126" s="56"/>
      <c r="E126" s="57" t="s">
        <v>14</v>
      </c>
      <c r="F126" s="58"/>
      <c r="G126" s="66">
        <f>SUM(F126)</f>
        <v>0</v>
      </c>
    </row>
    <row r="127" spans="1:7" s="2" customFormat="1" ht="309.89999999999998" customHeight="1" x14ac:dyDescent="0.25">
      <c r="A127" s="67"/>
      <c r="B127" s="85" t="s">
        <v>56</v>
      </c>
      <c r="C127" s="57"/>
      <c r="D127" s="62"/>
      <c r="E127" s="57"/>
      <c r="F127" s="69"/>
      <c r="G127" s="70"/>
    </row>
    <row r="128" spans="1:7" ht="21" customHeight="1" x14ac:dyDescent="0.25">
      <c r="A128" s="48">
        <v>2</v>
      </c>
      <c r="B128" s="65" t="s">
        <v>32</v>
      </c>
      <c r="C128" s="102">
        <v>400</v>
      </c>
      <c r="D128" s="56"/>
      <c r="E128" s="102" t="s">
        <v>123</v>
      </c>
      <c r="F128" s="63"/>
      <c r="G128" s="66">
        <f>F128</f>
        <v>0</v>
      </c>
    </row>
    <row r="129" spans="1:7" s="2" customFormat="1" ht="170.1" customHeight="1" x14ac:dyDescent="0.25">
      <c r="A129" s="67"/>
      <c r="B129" s="68" t="s">
        <v>33</v>
      </c>
      <c r="C129" s="102"/>
      <c r="D129" s="62"/>
      <c r="E129" s="102"/>
      <c r="F129" s="69"/>
      <c r="G129" s="70"/>
    </row>
    <row r="130" spans="1:7" ht="21" customHeight="1" x14ac:dyDescent="0.25">
      <c r="A130" s="48">
        <v>3</v>
      </c>
      <c r="B130" s="65" t="s">
        <v>171</v>
      </c>
      <c r="C130" s="102">
        <v>200</v>
      </c>
      <c r="D130" s="56"/>
      <c r="E130" s="102" t="s">
        <v>123</v>
      </c>
      <c r="F130" s="58"/>
      <c r="G130" s="66">
        <f>F130</f>
        <v>0</v>
      </c>
    </row>
    <row r="131" spans="1:7" s="2" customFormat="1" ht="95.1" customHeight="1" x14ac:dyDescent="0.25">
      <c r="A131" s="67"/>
      <c r="B131" s="68" t="s">
        <v>172</v>
      </c>
      <c r="C131" s="102"/>
      <c r="D131" s="62"/>
      <c r="E131" s="102"/>
      <c r="F131" s="69"/>
      <c r="G131" s="70"/>
    </row>
    <row r="132" spans="1:7" ht="21" customHeight="1" x14ac:dyDescent="0.25">
      <c r="A132" s="48">
        <v>4</v>
      </c>
      <c r="B132" s="65" t="s">
        <v>176</v>
      </c>
      <c r="C132" s="102">
        <v>600</v>
      </c>
      <c r="D132" s="56"/>
      <c r="E132" s="102" t="s">
        <v>123</v>
      </c>
      <c r="F132" s="58"/>
      <c r="G132" s="66">
        <f>F132</f>
        <v>0</v>
      </c>
    </row>
    <row r="133" spans="1:7" s="2" customFormat="1" ht="75" customHeight="1" x14ac:dyDescent="0.25">
      <c r="A133" s="67"/>
      <c r="B133" s="68" t="s">
        <v>177</v>
      </c>
      <c r="C133" s="102"/>
      <c r="D133" s="62"/>
      <c r="E133" s="102"/>
      <c r="F133" s="69"/>
      <c r="G133" s="70"/>
    </row>
    <row r="134" spans="1:7" ht="21" customHeight="1" x14ac:dyDescent="0.25">
      <c r="A134" s="48">
        <v>5</v>
      </c>
      <c r="B134" s="72" t="s">
        <v>12</v>
      </c>
      <c r="C134" s="57">
        <v>120</v>
      </c>
      <c r="D134" s="56"/>
      <c r="E134" s="57" t="s">
        <v>14</v>
      </c>
      <c r="F134" s="63"/>
      <c r="G134" s="66">
        <f>SUM(F134)</f>
        <v>0</v>
      </c>
    </row>
    <row r="135" spans="1:7" ht="121.5" customHeight="1" x14ac:dyDescent="0.25">
      <c r="A135" s="67"/>
      <c r="B135" s="68" t="s">
        <v>117</v>
      </c>
      <c r="C135" s="57"/>
      <c r="D135" s="62"/>
      <c r="E135" s="57"/>
      <c r="F135" s="69"/>
      <c r="G135" s="70"/>
    </row>
    <row r="136" spans="1:7" ht="21" customHeight="1" x14ac:dyDescent="0.25">
      <c r="A136" s="48">
        <v>6</v>
      </c>
      <c r="B136" s="65" t="s">
        <v>13</v>
      </c>
      <c r="C136" s="57">
        <v>43.5</v>
      </c>
      <c r="D136" s="56"/>
      <c r="E136" s="57" t="s">
        <v>9</v>
      </c>
      <c r="F136" s="58"/>
      <c r="G136" s="66">
        <f>SUM(F136)</f>
        <v>0</v>
      </c>
    </row>
    <row r="137" spans="1:7" s="2" customFormat="1" ht="88.8" x14ac:dyDescent="0.25">
      <c r="A137" s="67"/>
      <c r="B137" s="71" t="s">
        <v>126</v>
      </c>
      <c r="C137" s="57"/>
      <c r="D137" s="62"/>
      <c r="E137" s="57"/>
      <c r="F137" s="69"/>
      <c r="G137" s="70"/>
    </row>
    <row r="138" spans="1:7" ht="21" customHeight="1" x14ac:dyDescent="0.25">
      <c r="A138" s="48">
        <v>7</v>
      </c>
      <c r="B138" s="72" t="s">
        <v>61</v>
      </c>
      <c r="C138" s="57">
        <f>18.5*2.5</f>
        <v>46.25</v>
      </c>
      <c r="D138" s="56"/>
      <c r="E138" s="57" t="s">
        <v>14</v>
      </c>
      <c r="F138" s="63"/>
      <c r="G138" s="66">
        <f>SUM(F138)</f>
        <v>0</v>
      </c>
    </row>
    <row r="139" spans="1:7" ht="95.1" customHeight="1" x14ac:dyDescent="0.25">
      <c r="A139" s="73"/>
      <c r="B139" s="71" t="s">
        <v>157</v>
      </c>
      <c r="C139" s="55"/>
      <c r="D139" s="62"/>
      <c r="E139" s="57"/>
      <c r="F139" s="69"/>
      <c r="G139" s="70"/>
    </row>
    <row r="140" spans="1:7" ht="21" customHeight="1" x14ac:dyDescent="0.25">
      <c r="A140" s="48">
        <v>8</v>
      </c>
      <c r="B140" s="74" t="s">
        <v>38</v>
      </c>
      <c r="C140" s="57"/>
      <c r="D140" s="56"/>
      <c r="E140" s="57"/>
      <c r="F140" s="63"/>
      <c r="G140" s="66">
        <f>SUM(F142:F143)</f>
        <v>0</v>
      </c>
    </row>
    <row r="141" spans="1:7" s="2" customFormat="1" ht="170.1" customHeight="1" x14ac:dyDescent="0.25">
      <c r="A141" s="67"/>
      <c r="B141" s="68" t="s">
        <v>39</v>
      </c>
      <c r="C141" s="55"/>
      <c r="D141" s="62"/>
      <c r="E141" s="57"/>
      <c r="F141" s="69"/>
      <c r="G141" s="70"/>
    </row>
    <row r="142" spans="1:7" s="2" customFormat="1" ht="36.9" customHeight="1" x14ac:dyDescent="0.25">
      <c r="A142" s="67" t="s">
        <v>108</v>
      </c>
      <c r="B142" s="76" t="s">
        <v>41</v>
      </c>
      <c r="C142" s="55">
        <v>16</v>
      </c>
      <c r="D142" s="62"/>
      <c r="E142" s="57" t="s">
        <v>10</v>
      </c>
      <c r="F142" s="63"/>
      <c r="G142" s="70"/>
    </row>
    <row r="143" spans="1:7" s="2" customFormat="1" ht="36.9" customHeight="1" x14ac:dyDescent="0.25">
      <c r="A143" s="67" t="s">
        <v>112</v>
      </c>
      <c r="B143" s="76" t="s">
        <v>40</v>
      </c>
      <c r="C143" s="55">
        <v>16</v>
      </c>
      <c r="D143" s="62"/>
      <c r="E143" s="57" t="s">
        <v>10</v>
      </c>
      <c r="F143" s="63"/>
      <c r="G143" s="70"/>
    </row>
    <row r="144" spans="1:7" ht="21" customHeight="1" x14ac:dyDescent="0.25">
      <c r="A144" s="48">
        <v>9</v>
      </c>
      <c r="B144" s="74" t="s">
        <v>168</v>
      </c>
      <c r="C144" s="102"/>
      <c r="D144" s="56"/>
      <c r="E144" s="102"/>
      <c r="F144" s="63"/>
      <c r="G144" s="66">
        <f>F144</f>
        <v>0</v>
      </c>
    </row>
    <row r="145" spans="1:7" s="2" customFormat="1" ht="80.099999999999994" customHeight="1" x14ac:dyDescent="0.25">
      <c r="A145" s="67" t="s">
        <v>108</v>
      </c>
      <c r="B145" s="107" t="s">
        <v>169</v>
      </c>
      <c r="C145" s="102">
        <v>2000</v>
      </c>
      <c r="D145" s="56"/>
      <c r="E145" s="102" t="s">
        <v>149</v>
      </c>
      <c r="F145" s="63"/>
      <c r="G145" s="81">
        <f>SUM(F145)</f>
        <v>0</v>
      </c>
    </row>
    <row r="146" spans="1:7" s="2" customFormat="1" ht="75" customHeight="1" x14ac:dyDescent="0.25">
      <c r="A146" s="67" t="s">
        <v>112</v>
      </c>
      <c r="B146" s="106" t="s">
        <v>170</v>
      </c>
      <c r="C146" s="102">
        <v>200</v>
      </c>
      <c r="D146" s="56"/>
      <c r="E146" s="102" t="s">
        <v>149</v>
      </c>
      <c r="F146" s="63"/>
      <c r="G146" s="81">
        <f>SUM(F146)</f>
        <v>0</v>
      </c>
    </row>
    <row r="147" spans="1:7" s="11" customFormat="1" ht="21" customHeight="1" x14ac:dyDescent="0.3">
      <c r="A147" s="48">
        <v>10</v>
      </c>
      <c r="B147" s="80" t="s">
        <v>167</v>
      </c>
      <c r="C147" s="55"/>
      <c r="D147" s="62"/>
      <c r="E147" s="57"/>
      <c r="F147" s="69"/>
      <c r="G147" s="81">
        <f>SUM(F148:F152)</f>
        <v>0</v>
      </c>
    </row>
    <row r="148" spans="1:7" s="2" customFormat="1" ht="69" x14ac:dyDescent="0.25">
      <c r="A148" s="67" t="s">
        <v>108</v>
      </c>
      <c r="B148" s="75" t="s">
        <v>67</v>
      </c>
      <c r="C148" s="55">
        <f>48*4</f>
        <v>192</v>
      </c>
      <c r="D148" s="62"/>
      <c r="E148" s="57" t="s">
        <v>123</v>
      </c>
      <c r="F148" s="63"/>
      <c r="G148" s="70"/>
    </row>
    <row r="149" spans="1:7" s="2" customFormat="1" ht="82.8" x14ac:dyDescent="0.25">
      <c r="A149" s="67" t="s">
        <v>112</v>
      </c>
      <c r="B149" s="75" t="s">
        <v>65</v>
      </c>
      <c r="C149" s="55">
        <v>12</v>
      </c>
      <c r="D149" s="62"/>
      <c r="E149" s="57" t="s">
        <v>123</v>
      </c>
      <c r="F149" s="63"/>
      <c r="G149" s="70"/>
    </row>
    <row r="150" spans="1:7" s="2" customFormat="1" ht="82.8" x14ac:dyDescent="0.25">
      <c r="A150" s="67" t="s">
        <v>118</v>
      </c>
      <c r="B150" s="75" t="s">
        <v>66</v>
      </c>
      <c r="C150" s="55">
        <v>40</v>
      </c>
      <c r="D150" s="62"/>
      <c r="E150" s="57" t="s">
        <v>123</v>
      </c>
      <c r="F150" s="63"/>
      <c r="G150" s="70"/>
    </row>
    <row r="151" spans="1:7" s="2" customFormat="1" ht="55.2" x14ac:dyDescent="0.25">
      <c r="A151" s="67" t="s">
        <v>119</v>
      </c>
      <c r="B151" s="75" t="s">
        <v>68</v>
      </c>
      <c r="C151" s="55">
        <v>105</v>
      </c>
      <c r="D151" s="62"/>
      <c r="E151" s="57" t="s">
        <v>123</v>
      </c>
      <c r="F151" s="63"/>
      <c r="G151" s="70"/>
    </row>
    <row r="152" spans="1:7" s="2" customFormat="1" ht="41.4" x14ac:dyDescent="0.25">
      <c r="A152" s="67" t="s">
        <v>120</v>
      </c>
      <c r="B152" s="75" t="s">
        <v>69</v>
      </c>
      <c r="C152" s="55">
        <v>6</v>
      </c>
      <c r="D152" s="62"/>
      <c r="E152" s="57" t="s">
        <v>123</v>
      </c>
      <c r="F152" s="63"/>
      <c r="G152" s="70"/>
    </row>
    <row r="153" spans="1:7" ht="24.9" customHeight="1" x14ac:dyDescent="0.25">
      <c r="A153" s="83"/>
      <c r="B153" s="305" t="s">
        <v>82</v>
      </c>
      <c r="C153" s="305"/>
      <c r="D153" s="305"/>
      <c r="E153" s="305"/>
      <c r="F153" s="305"/>
      <c r="G153" s="84">
        <f>SUM(G126:G148)</f>
        <v>0</v>
      </c>
    </row>
    <row r="154" spans="1:7" ht="30.9" customHeight="1" x14ac:dyDescent="0.25">
      <c r="A154" s="60" t="s">
        <v>22</v>
      </c>
      <c r="B154" s="87" t="s">
        <v>83</v>
      </c>
      <c r="C154" s="57"/>
      <c r="D154" s="62"/>
      <c r="E154" s="57"/>
      <c r="F154" s="63"/>
      <c r="G154" s="64"/>
    </row>
    <row r="155" spans="1:7" ht="21" customHeight="1" x14ac:dyDescent="0.25">
      <c r="A155" s="48">
        <v>1</v>
      </c>
      <c r="B155" s="65" t="s">
        <v>32</v>
      </c>
      <c r="C155" s="102">
        <v>150</v>
      </c>
      <c r="D155" s="56"/>
      <c r="E155" s="102" t="s">
        <v>123</v>
      </c>
      <c r="F155" s="63"/>
      <c r="G155" s="66">
        <f>F155</f>
        <v>0</v>
      </c>
    </row>
    <row r="156" spans="1:7" s="2" customFormat="1" ht="170.1" customHeight="1" x14ac:dyDescent="0.25">
      <c r="A156" s="67"/>
      <c r="B156" s="68" t="s">
        <v>33</v>
      </c>
      <c r="C156" s="102"/>
      <c r="D156" s="62"/>
      <c r="E156" s="102"/>
      <c r="F156" s="69"/>
      <c r="G156" s="70"/>
    </row>
    <row r="157" spans="1:7" ht="21" customHeight="1" x14ac:dyDescent="0.25">
      <c r="A157" s="48">
        <v>2</v>
      </c>
      <c r="B157" s="65" t="s">
        <v>171</v>
      </c>
      <c r="C157" s="102">
        <v>30</v>
      </c>
      <c r="D157" s="56"/>
      <c r="E157" s="102" t="s">
        <v>123</v>
      </c>
      <c r="F157" s="58"/>
      <c r="G157" s="66">
        <f>F157</f>
        <v>0</v>
      </c>
    </row>
    <row r="158" spans="1:7" s="2" customFormat="1" ht="95.1" customHeight="1" x14ac:dyDescent="0.25">
      <c r="A158" s="67"/>
      <c r="B158" s="68" t="s">
        <v>172</v>
      </c>
      <c r="C158" s="102"/>
      <c r="D158" s="62"/>
      <c r="E158" s="102"/>
      <c r="F158" s="69"/>
      <c r="G158" s="70"/>
    </row>
    <row r="159" spans="1:7" ht="21" customHeight="1" x14ac:dyDescent="0.25">
      <c r="A159" s="48">
        <v>3</v>
      </c>
      <c r="B159" s="72" t="s">
        <v>12</v>
      </c>
      <c r="C159" s="57">
        <f>28*7</f>
        <v>196</v>
      </c>
      <c r="D159" s="56"/>
      <c r="E159" s="57" t="s">
        <v>14</v>
      </c>
      <c r="F159" s="63"/>
      <c r="G159" s="66">
        <f>SUM(F159)</f>
        <v>0</v>
      </c>
    </row>
    <row r="160" spans="1:7" ht="129.9" customHeight="1" x14ac:dyDescent="0.25">
      <c r="A160" s="67"/>
      <c r="B160" s="68" t="s">
        <v>117</v>
      </c>
      <c r="C160" s="57"/>
      <c r="D160" s="62"/>
      <c r="E160" s="57"/>
      <c r="F160" s="69"/>
      <c r="G160" s="70"/>
    </row>
    <row r="161" spans="1:7" ht="21" customHeight="1" x14ac:dyDescent="0.25">
      <c r="A161" s="48">
        <v>4</v>
      </c>
      <c r="B161" s="72" t="s">
        <v>18</v>
      </c>
      <c r="C161" s="57">
        <v>42</v>
      </c>
      <c r="D161" s="56"/>
      <c r="E161" s="57" t="s">
        <v>14</v>
      </c>
      <c r="F161" s="63"/>
      <c r="G161" s="66">
        <f>SUM(F161)</f>
        <v>0</v>
      </c>
    </row>
    <row r="162" spans="1:7" ht="121.5" customHeight="1" x14ac:dyDescent="0.25">
      <c r="A162" s="67"/>
      <c r="B162" s="68" t="s">
        <v>158</v>
      </c>
      <c r="C162" s="57"/>
      <c r="D162" s="62"/>
      <c r="E162" s="57"/>
      <c r="F162" s="69"/>
      <c r="G162" s="70"/>
    </row>
    <row r="163" spans="1:7" ht="21" customHeight="1" x14ac:dyDescent="0.25">
      <c r="A163" s="48">
        <v>5</v>
      </c>
      <c r="B163" s="65" t="s">
        <v>176</v>
      </c>
      <c r="C163" s="102">
        <v>180</v>
      </c>
      <c r="D163" s="56"/>
      <c r="E163" s="102" t="s">
        <v>123</v>
      </c>
      <c r="F163" s="58"/>
      <c r="G163" s="66">
        <f>F163</f>
        <v>0</v>
      </c>
    </row>
    <row r="164" spans="1:7" s="2" customFormat="1" ht="75" customHeight="1" x14ac:dyDescent="0.25">
      <c r="A164" s="67"/>
      <c r="B164" s="68" t="s">
        <v>177</v>
      </c>
      <c r="C164" s="102"/>
      <c r="D164" s="62"/>
      <c r="E164" s="102"/>
      <c r="F164" s="69"/>
      <c r="G164" s="70"/>
    </row>
    <row r="165" spans="1:7" ht="21" customHeight="1" x14ac:dyDescent="0.25">
      <c r="A165" s="48">
        <v>6</v>
      </c>
      <c r="B165" s="74" t="s">
        <v>38</v>
      </c>
      <c r="C165" s="57"/>
      <c r="D165" s="56"/>
      <c r="E165" s="57"/>
      <c r="F165" s="63"/>
      <c r="G165" s="66">
        <f>SUM(F166:F167)</f>
        <v>0</v>
      </c>
    </row>
    <row r="166" spans="1:7" s="2" customFormat="1" ht="155.1" customHeight="1" x14ac:dyDescent="0.25">
      <c r="A166" s="67" t="s">
        <v>108</v>
      </c>
      <c r="B166" s="75" t="s">
        <v>84</v>
      </c>
      <c r="C166" s="55">
        <v>1</v>
      </c>
      <c r="D166" s="62"/>
      <c r="E166" s="57" t="s">
        <v>51</v>
      </c>
      <c r="F166" s="63"/>
      <c r="G166" s="70"/>
    </row>
    <row r="167" spans="1:7" s="2" customFormat="1" ht="105" customHeight="1" x14ac:dyDescent="0.25">
      <c r="A167" s="67" t="s">
        <v>112</v>
      </c>
      <c r="B167" s="78" t="s">
        <v>45</v>
      </c>
      <c r="C167" s="55">
        <v>3</v>
      </c>
      <c r="D167" s="62"/>
      <c r="E167" s="57" t="s">
        <v>10</v>
      </c>
      <c r="F167" s="63"/>
      <c r="G167" s="70"/>
    </row>
    <row r="168" spans="1:7" ht="21" customHeight="1" x14ac:dyDescent="0.25">
      <c r="A168" s="48">
        <v>7</v>
      </c>
      <c r="B168" s="74" t="s">
        <v>168</v>
      </c>
      <c r="C168" s="102"/>
      <c r="D168" s="56"/>
      <c r="E168" s="102"/>
      <c r="F168" s="63"/>
      <c r="G168" s="66">
        <f>F168</f>
        <v>0</v>
      </c>
    </row>
    <row r="169" spans="1:7" s="2" customFormat="1" ht="80.099999999999994" customHeight="1" x14ac:dyDescent="0.25">
      <c r="A169" s="67" t="s">
        <v>108</v>
      </c>
      <c r="B169" s="107" t="s">
        <v>169</v>
      </c>
      <c r="C169" s="102">
        <v>750</v>
      </c>
      <c r="D169" s="56"/>
      <c r="E169" s="102" t="s">
        <v>149</v>
      </c>
      <c r="F169" s="63"/>
      <c r="G169" s="81">
        <f>SUM(F169)</f>
        <v>0</v>
      </c>
    </row>
    <row r="170" spans="1:7" s="2" customFormat="1" ht="75" customHeight="1" x14ac:dyDescent="0.25">
      <c r="A170" s="67" t="s">
        <v>112</v>
      </c>
      <c r="B170" s="106" t="s">
        <v>170</v>
      </c>
      <c r="C170" s="102">
        <v>50</v>
      </c>
      <c r="D170" s="56"/>
      <c r="E170" s="102" t="s">
        <v>149</v>
      </c>
      <c r="F170" s="63"/>
      <c r="G170" s="81">
        <f>SUM(F170)</f>
        <v>0</v>
      </c>
    </row>
    <row r="171" spans="1:7" s="11" customFormat="1" ht="21" customHeight="1" x14ac:dyDescent="0.3">
      <c r="A171" s="48">
        <v>8</v>
      </c>
      <c r="B171" s="80" t="s">
        <v>167</v>
      </c>
      <c r="C171" s="55"/>
      <c r="D171" s="62"/>
      <c r="E171" s="57"/>
      <c r="F171" s="69"/>
      <c r="G171" s="81">
        <f>SUM(F172:F175)</f>
        <v>0</v>
      </c>
    </row>
    <row r="172" spans="1:7" s="2" customFormat="1" ht="55.2" x14ac:dyDescent="0.25">
      <c r="A172" s="67" t="s">
        <v>108</v>
      </c>
      <c r="B172" s="75" t="s">
        <v>68</v>
      </c>
      <c r="C172" s="55">
        <v>55</v>
      </c>
      <c r="D172" s="62"/>
      <c r="E172" s="57" t="s">
        <v>123</v>
      </c>
      <c r="F172" s="63"/>
      <c r="G172" s="70"/>
    </row>
    <row r="173" spans="1:7" s="2" customFormat="1" ht="41.4" x14ac:dyDescent="0.25">
      <c r="A173" s="67" t="s">
        <v>112</v>
      </c>
      <c r="B173" s="75" t="s">
        <v>69</v>
      </c>
      <c r="C173" s="55">
        <v>6</v>
      </c>
      <c r="D173" s="62"/>
      <c r="E173" s="57" t="s">
        <v>123</v>
      </c>
      <c r="F173" s="63"/>
      <c r="G173" s="70"/>
    </row>
    <row r="174" spans="1:7" s="2" customFormat="1" ht="41.4" x14ac:dyDescent="0.25">
      <c r="A174" s="67" t="s">
        <v>118</v>
      </c>
      <c r="B174" s="75" t="s">
        <v>70</v>
      </c>
      <c r="C174" s="55">
        <v>3</v>
      </c>
      <c r="D174" s="62"/>
      <c r="E174" s="57" t="s">
        <v>123</v>
      </c>
      <c r="F174" s="63"/>
      <c r="G174" s="70"/>
    </row>
    <row r="175" spans="1:7" s="2" customFormat="1" ht="56.4" x14ac:dyDescent="0.25">
      <c r="A175" s="67" t="s">
        <v>119</v>
      </c>
      <c r="B175" s="82" t="s">
        <v>71</v>
      </c>
      <c r="C175" s="55">
        <v>5</v>
      </c>
      <c r="D175" s="62"/>
      <c r="E175" s="57" t="s">
        <v>10</v>
      </c>
      <c r="F175" s="63"/>
      <c r="G175" s="70"/>
    </row>
    <row r="176" spans="1:7" ht="24.9" customHeight="1" x14ac:dyDescent="0.25">
      <c r="A176" s="83"/>
      <c r="B176" s="305" t="s">
        <v>82</v>
      </c>
      <c r="C176" s="305"/>
      <c r="D176" s="305"/>
      <c r="E176" s="305"/>
      <c r="F176" s="305"/>
      <c r="G176" s="84">
        <f>SUM(G155:G171)</f>
        <v>0</v>
      </c>
    </row>
    <row r="177" spans="1:7" ht="15.6" x14ac:dyDescent="0.25">
      <c r="A177" s="83"/>
      <c r="B177" s="86"/>
      <c r="C177" s="49"/>
      <c r="D177" s="50"/>
      <c r="E177" s="49"/>
      <c r="F177" s="49"/>
      <c r="G177" s="64"/>
    </row>
    <row r="178" spans="1:7" ht="35.1" customHeight="1" thickBot="1" x14ac:dyDescent="0.3">
      <c r="A178" s="97"/>
      <c r="B178" s="304" t="s">
        <v>26</v>
      </c>
      <c r="C178" s="304"/>
      <c r="D178" s="304"/>
      <c r="E178" s="304"/>
      <c r="F178" s="304"/>
      <c r="G178" s="98">
        <f>G32+G52+G81+G103+G124+G153+G176</f>
        <v>0</v>
      </c>
    </row>
    <row r="179" spans="1:7" x14ac:dyDescent="0.25">
      <c r="A179" s="3"/>
      <c r="B179" s="2"/>
      <c r="C179" s="3"/>
      <c r="D179" s="44"/>
      <c r="E179" s="3"/>
      <c r="F179" s="4"/>
      <c r="G179" s="2"/>
    </row>
    <row r="180" spans="1:7" x14ac:dyDescent="0.25">
      <c r="A180" s="3"/>
      <c r="B180" s="2"/>
      <c r="C180" s="3"/>
      <c r="D180" s="44"/>
      <c r="E180" s="3"/>
      <c r="F180" s="4"/>
      <c r="G180" s="2"/>
    </row>
    <row r="181" spans="1:7" ht="21" x14ac:dyDescent="0.25">
      <c r="A181" s="303"/>
      <c r="B181" s="303"/>
      <c r="C181" s="303"/>
      <c r="D181" s="303"/>
      <c r="E181" s="303"/>
      <c r="F181" s="303"/>
      <c r="G181" s="303"/>
    </row>
    <row r="182" spans="1:7" x14ac:dyDescent="0.25">
      <c r="A182" s="3"/>
      <c r="B182" s="2"/>
      <c r="C182" s="3"/>
      <c r="D182" s="44"/>
      <c r="E182" s="3"/>
      <c r="F182" s="4"/>
      <c r="G182" s="2"/>
    </row>
    <row r="183" spans="1:7" x14ac:dyDescent="0.25">
      <c r="A183" s="3"/>
      <c r="B183" s="2"/>
      <c r="C183" s="3"/>
      <c r="D183" s="44"/>
      <c r="E183" s="3"/>
      <c r="F183" s="4"/>
      <c r="G183" s="2"/>
    </row>
    <row r="184" spans="1:7" x14ac:dyDescent="0.25">
      <c r="A184" s="3"/>
      <c r="B184" s="2"/>
      <c r="C184" s="3"/>
      <c r="D184" s="44"/>
      <c r="E184" s="3"/>
      <c r="F184" s="4"/>
      <c r="G184" s="2"/>
    </row>
    <row r="185" spans="1:7" x14ac:dyDescent="0.25">
      <c r="A185" s="3"/>
      <c r="B185" s="2"/>
      <c r="C185" s="3"/>
      <c r="D185" s="44"/>
      <c r="E185" s="3"/>
      <c r="F185" s="4"/>
      <c r="G185" s="2"/>
    </row>
    <row r="186" spans="1:7" x14ac:dyDescent="0.25">
      <c r="A186" s="3"/>
      <c r="B186" s="3"/>
      <c r="C186" s="3"/>
      <c r="D186" s="44"/>
      <c r="E186" s="3"/>
      <c r="F186" s="5"/>
      <c r="G186" s="2"/>
    </row>
    <row r="187" spans="1:7" x14ac:dyDescent="0.25">
      <c r="A187" s="3"/>
      <c r="B187" s="3"/>
      <c r="C187" s="3"/>
      <c r="D187" s="44"/>
      <c r="E187" s="3"/>
      <c r="F187" s="5"/>
      <c r="G187" s="2"/>
    </row>
    <row r="188" spans="1:7" x14ac:dyDescent="0.25">
      <c r="A188" s="3"/>
      <c r="B188" s="3"/>
      <c r="C188" s="3"/>
      <c r="D188" s="44"/>
      <c r="E188" s="3"/>
      <c r="F188" s="5"/>
      <c r="G188" s="2"/>
    </row>
    <row r="189" spans="1:7" x14ac:dyDescent="0.25">
      <c r="A189" s="2"/>
      <c r="B189" s="2"/>
      <c r="C189" s="3"/>
      <c r="D189" s="44"/>
      <c r="E189" s="3"/>
      <c r="F189" s="4"/>
      <c r="G189" s="2"/>
    </row>
    <row r="190" spans="1:7" ht="15.6" x14ac:dyDescent="0.3">
      <c r="A190" s="6"/>
      <c r="B190" s="7"/>
      <c r="C190" s="3"/>
      <c r="D190" s="44"/>
      <c r="E190" s="3"/>
      <c r="F190" s="4"/>
      <c r="G190" s="8"/>
    </row>
    <row r="191" spans="1:7" ht="15.6" x14ac:dyDescent="0.3">
      <c r="A191" s="3"/>
      <c r="B191" s="9"/>
      <c r="C191" s="3"/>
      <c r="D191" s="44"/>
      <c r="E191" s="3"/>
      <c r="F191" s="20"/>
      <c r="G191" s="8"/>
    </row>
    <row r="192" spans="1:7" ht="15.6" x14ac:dyDescent="0.3">
      <c r="A192" s="6"/>
      <c r="B192" s="7"/>
      <c r="C192" s="3"/>
      <c r="D192" s="44"/>
      <c r="E192" s="3"/>
      <c r="F192" s="298"/>
      <c r="G192" s="298"/>
    </row>
    <row r="193" spans="1:7" ht="15.6" x14ac:dyDescent="0.3">
      <c r="A193" s="3"/>
      <c r="B193" s="2"/>
      <c r="C193" s="3"/>
      <c r="D193" s="44"/>
      <c r="E193" s="3"/>
      <c r="F193" s="298"/>
      <c r="G193" s="298"/>
    </row>
    <row r="194" spans="1:7" ht="15.6" x14ac:dyDescent="0.3">
      <c r="A194" s="6"/>
      <c r="B194" s="7"/>
      <c r="C194" s="3"/>
      <c r="D194" s="44"/>
      <c r="E194" s="3"/>
      <c r="F194" s="298"/>
      <c r="G194" s="298"/>
    </row>
    <row r="195" spans="1:7" x14ac:dyDescent="0.25">
      <c r="A195" s="3"/>
      <c r="B195" s="2"/>
      <c r="C195" s="3"/>
      <c r="D195" s="44"/>
      <c r="E195" s="3"/>
      <c r="F195" s="4"/>
      <c r="G195" s="2"/>
    </row>
    <row r="196" spans="1:7" x14ac:dyDescent="0.25">
      <c r="A196" s="3"/>
      <c r="B196" s="2"/>
      <c r="C196" s="3"/>
      <c r="D196" s="44"/>
      <c r="E196" s="3"/>
      <c r="F196" s="4"/>
      <c r="G196" s="2"/>
    </row>
    <row r="197" spans="1:7" x14ac:dyDescent="0.25">
      <c r="A197" s="3"/>
      <c r="B197" s="2"/>
      <c r="C197" s="3"/>
      <c r="D197" s="44"/>
      <c r="E197" s="3"/>
      <c r="F197" s="4"/>
      <c r="G197" s="2"/>
    </row>
    <row r="198" spans="1:7" x14ac:dyDescent="0.25">
      <c r="A198" s="3"/>
      <c r="B198" s="2"/>
      <c r="C198" s="3"/>
      <c r="D198" s="44"/>
      <c r="E198" s="3"/>
      <c r="F198" s="4"/>
      <c r="G198" s="2"/>
    </row>
    <row r="199" spans="1:7" x14ac:dyDescent="0.25">
      <c r="A199" s="3"/>
      <c r="B199" s="2"/>
      <c r="C199" s="3"/>
      <c r="D199" s="44"/>
      <c r="E199" s="3"/>
      <c r="F199" s="4"/>
      <c r="G199" s="2"/>
    </row>
    <row r="200" spans="1:7" x14ac:dyDescent="0.25">
      <c r="A200" s="3"/>
      <c r="B200" s="2"/>
      <c r="C200" s="3"/>
      <c r="D200" s="44"/>
      <c r="E200" s="3"/>
      <c r="F200" s="4"/>
      <c r="G200" s="2"/>
    </row>
    <row r="201" spans="1:7" x14ac:dyDescent="0.25">
      <c r="A201" s="3"/>
      <c r="B201" s="2"/>
      <c r="C201" s="3"/>
      <c r="D201" s="44"/>
      <c r="E201" s="3"/>
      <c r="F201" s="4"/>
      <c r="G201" s="2"/>
    </row>
    <row r="202" spans="1:7" x14ac:dyDescent="0.25">
      <c r="A202" s="3"/>
      <c r="B202" s="2"/>
      <c r="C202" s="3"/>
      <c r="D202" s="44"/>
      <c r="E202" s="3"/>
      <c r="F202" s="4"/>
      <c r="G202" s="2"/>
    </row>
    <row r="203" spans="1:7" x14ac:dyDescent="0.25">
      <c r="A203" s="3"/>
      <c r="B203" s="2"/>
      <c r="C203" s="3"/>
      <c r="D203" s="44"/>
      <c r="E203" s="3"/>
      <c r="F203" s="4"/>
      <c r="G203" s="2"/>
    </row>
    <row r="204" spans="1:7" x14ac:dyDescent="0.25">
      <c r="A204" s="10"/>
      <c r="B204" s="9"/>
      <c r="C204" s="3"/>
      <c r="D204" s="44"/>
      <c r="E204" s="3"/>
      <c r="F204" s="4"/>
      <c r="G204" s="2"/>
    </row>
    <row r="205" spans="1:7" x14ac:dyDescent="0.25">
      <c r="A205" s="3"/>
      <c r="B205" s="2"/>
      <c r="C205" s="3"/>
      <c r="D205" s="44"/>
      <c r="E205" s="3"/>
      <c r="F205" s="4"/>
      <c r="G205" s="2"/>
    </row>
    <row r="206" spans="1:7" x14ac:dyDescent="0.25">
      <c r="A206" s="3"/>
      <c r="B206" s="2"/>
      <c r="C206" s="3"/>
      <c r="D206" s="44"/>
      <c r="E206" s="3"/>
      <c r="F206" s="4"/>
      <c r="G206" s="2"/>
    </row>
    <row r="207" spans="1:7" x14ac:dyDescent="0.25">
      <c r="A207" s="3"/>
      <c r="B207" s="2"/>
      <c r="C207" s="3"/>
      <c r="D207" s="44"/>
      <c r="E207" s="3"/>
      <c r="F207" s="4"/>
      <c r="G207" s="2"/>
    </row>
    <row r="208" spans="1:7" x14ac:dyDescent="0.25">
      <c r="A208" s="3"/>
      <c r="B208" s="2"/>
      <c r="C208" s="3"/>
      <c r="D208" s="44"/>
      <c r="E208" s="3"/>
      <c r="F208" s="4"/>
      <c r="G208" s="2"/>
    </row>
    <row r="209" spans="1:7" x14ac:dyDescent="0.25">
      <c r="A209" s="3"/>
      <c r="B209" s="2"/>
      <c r="C209" s="3"/>
      <c r="D209" s="44"/>
      <c r="E209" s="3"/>
      <c r="F209" s="4"/>
      <c r="G209" s="2"/>
    </row>
    <row r="210" spans="1:7" x14ac:dyDescent="0.25">
      <c r="A210" s="3"/>
      <c r="B210" s="2"/>
      <c r="C210" s="3"/>
      <c r="D210" s="44"/>
      <c r="E210" s="3"/>
      <c r="F210" s="4"/>
      <c r="G210" s="2"/>
    </row>
    <row r="211" spans="1:7" x14ac:dyDescent="0.25">
      <c r="A211" s="3"/>
      <c r="B211" s="2"/>
      <c r="C211" s="3"/>
      <c r="D211" s="44"/>
      <c r="E211" s="3"/>
      <c r="F211" s="4"/>
      <c r="G211" s="2"/>
    </row>
    <row r="212" spans="1:7" x14ac:dyDescent="0.25">
      <c r="A212" s="3"/>
      <c r="B212" s="2"/>
      <c r="C212" s="3"/>
      <c r="D212" s="44"/>
      <c r="E212" s="3"/>
      <c r="F212" s="4"/>
      <c r="G212" s="2"/>
    </row>
    <row r="213" spans="1:7" x14ac:dyDescent="0.25">
      <c r="A213" s="3"/>
      <c r="B213" s="2"/>
      <c r="C213" s="3"/>
      <c r="D213" s="44"/>
      <c r="E213" s="3"/>
      <c r="F213" s="4"/>
      <c r="G213" s="2"/>
    </row>
    <row r="214" spans="1:7" x14ac:dyDescent="0.25">
      <c r="A214" s="3"/>
      <c r="B214" s="2"/>
      <c r="C214" s="3"/>
      <c r="D214" s="44"/>
      <c r="E214" s="3"/>
      <c r="F214" s="4"/>
      <c r="G214" s="2"/>
    </row>
    <row r="215" spans="1:7" x14ac:dyDescent="0.25">
      <c r="A215" s="3"/>
      <c r="B215" s="2"/>
      <c r="C215" s="3"/>
      <c r="D215" s="44"/>
      <c r="E215" s="3"/>
      <c r="F215" s="4"/>
      <c r="G215" s="2"/>
    </row>
    <row r="216" spans="1:7" x14ac:dyDescent="0.25">
      <c r="A216" s="3"/>
      <c r="B216" s="2"/>
      <c r="C216" s="3"/>
      <c r="D216" s="44"/>
      <c r="E216" s="3"/>
      <c r="F216" s="4"/>
      <c r="G216" s="2"/>
    </row>
    <row r="217" spans="1:7" x14ac:dyDescent="0.25">
      <c r="A217" s="3"/>
      <c r="B217" s="2"/>
      <c r="C217" s="3"/>
      <c r="D217" s="44"/>
      <c r="E217" s="3"/>
      <c r="F217" s="4"/>
      <c r="G217" s="2"/>
    </row>
    <row r="218" spans="1:7" x14ac:dyDescent="0.25">
      <c r="A218" s="3"/>
      <c r="B218" s="2"/>
      <c r="C218" s="3"/>
      <c r="D218" s="44"/>
      <c r="E218" s="3"/>
      <c r="F218" s="4"/>
      <c r="G218" s="2"/>
    </row>
    <row r="219" spans="1:7" ht="15.6" x14ac:dyDescent="0.3">
      <c r="A219" s="3"/>
      <c r="B219" s="2"/>
      <c r="C219" s="3"/>
      <c r="D219" s="44"/>
      <c r="E219" s="3"/>
      <c r="F219" s="20"/>
      <c r="G219" s="8"/>
    </row>
    <row r="220" spans="1:7" ht="15.6" x14ac:dyDescent="0.3">
      <c r="A220" s="3"/>
      <c r="B220" s="2"/>
      <c r="C220" s="3"/>
      <c r="D220" s="44"/>
      <c r="E220" s="3"/>
      <c r="F220" s="20"/>
      <c r="G220" s="8"/>
    </row>
    <row r="221" spans="1:7" x14ac:dyDescent="0.25">
      <c r="A221" s="3"/>
      <c r="B221" s="2"/>
      <c r="C221" s="3"/>
      <c r="D221" s="44"/>
      <c r="E221" s="3"/>
      <c r="F221" s="4"/>
      <c r="G221" s="2"/>
    </row>
    <row r="222" spans="1:7" x14ac:dyDescent="0.25">
      <c r="A222" s="3"/>
      <c r="B222" s="2"/>
      <c r="C222" s="3"/>
      <c r="D222" s="44"/>
      <c r="E222" s="3"/>
      <c r="F222" s="4"/>
      <c r="G222" s="2"/>
    </row>
    <row r="223" spans="1:7" x14ac:dyDescent="0.25">
      <c r="A223" s="3"/>
      <c r="B223" s="2"/>
      <c r="C223" s="3"/>
      <c r="D223" s="44"/>
      <c r="E223" s="3"/>
      <c r="F223" s="4"/>
      <c r="G223" s="2"/>
    </row>
    <row r="224" spans="1:7" x14ac:dyDescent="0.25">
      <c r="A224" s="3"/>
      <c r="B224" s="2"/>
      <c r="C224" s="3"/>
      <c r="D224" s="44"/>
      <c r="E224" s="3"/>
      <c r="F224" s="4"/>
      <c r="G224" s="2"/>
    </row>
    <row r="225" spans="1:7" x14ac:dyDescent="0.25">
      <c r="A225" s="3"/>
      <c r="B225" s="2"/>
      <c r="C225" s="3"/>
      <c r="D225" s="44"/>
      <c r="E225" s="3"/>
      <c r="F225" s="4"/>
      <c r="G225" s="2"/>
    </row>
    <row r="226" spans="1:7" x14ac:dyDescent="0.25">
      <c r="A226" s="3"/>
      <c r="B226" s="2"/>
      <c r="C226" s="3"/>
      <c r="D226" s="44"/>
      <c r="E226" s="3"/>
      <c r="F226" s="4"/>
      <c r="G226" s="2"/>
    </row>
    <row r="227" spans="1:7" x14ac:dyDescent="0.25">
      <c r="A227" s="3"/>
      <c r="B227" s="2"/>
      <c r="C227" s="3"/>
      <c r="D227" s="44"/>
      <c r="E227" s="3"/>
      <c r="F227" s="4"/>
      <c r="G227" s="2"/>
    </row>
    <row r="228" spans="1:7" x14ac:dyDescent="0.25">
      <c r="A228" s="3"/>
      <c r="B228" s="2"/>
      <c r="C228" s="3"/>
      <c r="D228" s="44"/>
      <c r="E228" s="3"/>
      <c r="F228" s="4"/>
      <c r="G228" s="2"/>
    </row>
    <row r="229" spans="1:7" x14ac:dyDescent="0.25">
      <c r="A229" s="3"/>
      <c r="B229" s="2"/>
      <c r="C229" s="3"/>
      <c r="D229" s="44"/>
      <c r="E229" s="3"/>
      <c r="F229" s="4"/>
      <c r="G229" s="2"/>
    </row>
    <row r="230" spans="1:7" s="11" customFormat="1" x14ac:dyDescent="0.25">
      <c r="A230" s="3"/>
      <c r="B230" s="2"/>
      <c r="C230" s="3"/>
      <c r="D230" s="44"/>
      <c r="E230" s="3"/>
      <c r="F230" s="4"/>
      <c r="G230" s="2"/>
    </row>
    <row r="231" spans="1:7" s="11" customFormat="1" x14ac:dyDescent="0.25">
      <c r="A231" s="3"/>
      <c r="B231" s="2"/>
      <c r="C231" s="3"/>
      <c r="D231" s="44"/>
      <c r="E231" s="3"/>
      <c r="F231" s="4"/>
      <c r="G231" s="2"/>
    </row>
    <row r="232" spans="1:7" s="11" customFormat="1" x14ac:dyDescent="0.25">
      <c r="A232" s="3"/>
      <c r="B232" s="2"/>
      <c r="C232" s="3"/>
      <c r="D232" s="44"/>
      <c r="E232" s="3"/>
      <c r="F232" s="4"/>
      <c r="G232" s="2"/>
    </row>
    <row r="233" spans="1:7" s="11" customFormat="1" x14ac:dyDescent="0.25">
      <c r="A233" s="3"/>
      <c r="B233" s="2"/>
      <c r="C233" s="3"/>
      <c r="D233" s="44"/>
      <c r="E233" s="3"/>
      <c r="F233" s="4"/>
      <c r="G233" s="2"/>
    </row>
    <row r="234" spans="1:7" x14ac:dyDescent="0.25">
      <c r="A234" s="3"/>
      <c r="B234" s="2"/>
      <c r="C234" s="3"/>
      <c r="D234" s="44"/>
      <c r="E234" s="3"/>
      <c r="F234" s="4"/>
      <c r="G234" s="2"/>
    </row>
    <row r="235" spans="1:7" s="11" customFormat="1" x14ac:dyDescent="0.25">
      <c r="A235" s="3"/>
      <c r="B235" s="2"/>
      <c r="C235" s="3"/>
      <c r="D235" s="44"/>
      <c r="E235" s="3"/>
      <c r="F235" s="4"/>
      <c r="G235" s="2"/>
    </row>
    <row r="236" spans="1:7" x14ac:dyDescent="0.25">
      <c r="A236" s="3"/>
      <c r="B236" s="2"/>
      <c r="C236" s="3"/>
      <c r="D236" s="44"/>
      <c r="E236" s="3"/>
      <c r="F236" s="4"/>
      <c r="G236" s="2"/>
    </row>
    <row r="237" spans="1:7" x14ac:dyDescent="0.25">
      <c r="A237" s="3"/>
      <c r="B237" s="2"/>
      <c r="C237" s="3"/>
      <c r="D237" s="44"/>
      <c r="E237" s="3"/>
      <c r="F237" s="4"/>
      <c r="G237" s="2"/>
    </row>
    <row r="238" spans="1:7" x14ac:dyDescent="0.25">
      <c r="A238" s="3"/>
      <c r="B238" s="2"/>
      <c r="C238" s="3"/>
      <c r="D238" s="44"/>
      <c r="E238" s="3"/>
      <c r="F238" s="4"/>
      <c r="G238" s="2"/>
    </row>
    <row r="239" spans="1:7" x14ac:dyDescent="0.25">
      <c r="A239" s="3"/>
      <c r="B239" s="2"/>
      <c r="C239" s="3"/>
      <c r="D239" s="44"/>
      <c r="E239" s="3"/>
      <c r="F239" s="4"/>
      <c r="G239" s="2"/>
    </row>
    <row r="240" spans="1:7" x14ac:dyDescent="0.25">
      <c r="A240" s="3"/>
      <c r="B240" s="2"/>
      <c r="C240" s="3"/>
      <c r="D240" s="44"/>
      <c r="E240" s="3"/>
      <c r="F240" s="4"/>
      <c r="G240" s="2"/>
    </row>
    <row r="241" spans="1:7" x14ac:dyDescent="0.25">
      <c r="A241" s="3"/>
      <c r="B241" s="2"/>
      <c r="C241" s="3"/>
      <c r="D241" s="44"/>
      <c r="E241" s="3"/>
      <c r="F241" s="4"/>
      <c r="G241" s="2"/>
    </row>
    <row r="242" spans="1:7" s="11" customFormat="1" ht="15.6" x14ac:dyDescent="0.3">
      <c r="A242" s="3"/>
      <c r="B242" s="2"/>
      <c r="C242" s="3"/>
      <c r="D242" s="44"/>
      <c r="E242" s="3"/>
      <c r="F242" s="20"/>
      <c r="G242" s="8"/>
    </row>
    <row r="243" spans="1:7" x14ac:dyDescent="0.25">
      <c r="A243" s="3"/>
      <c r="B243" s="3"/>
      <c r="C243" s="3"/>
      <c r="D243" s="44"/>
      <c r="E243" s="3"/>
      <c r="F243" s="5"/>
      <c r="G243" s="2"/>
    </row>
    <row r="244" spans="1:7" s="11" customFormat="1" x14ac:dyDescent="0.25">
      <c r="A244" s="3"/>
      <c r="B244" s="3"/>
      <c r="C244" s="3"/>
      <c r="D244" s="44"/>
      <c r="E244" s="3"/>
      <c r="F244" s="5"/>
      <c r="G244" s="2"/>
    </row>
    <row r="245" spans="1:7" x14ac:dyDescent="0.25">
      <c r="A245" s="3"/>
      <c r="B245" s="2"/>
      <c r="C245" s="3"/>
      <c r="D245" s="44"/>
      <c r="E245" s="3"/>
      <c r="F245" s="12"/>
      <c r="G245" s="4"/>
    </row>
    <row r="246" spans="1:7" ht="15.6" x14ac:dyDescent="0.3">
      <c r="A246" s="3"/>
      <c r="B246" s="7"/>
      <c r="C246" s="3"/>
      <c r="D246" s="44"/>
      <c r="E246" s="3"/>
      <c r="F246" s="4"/>
      <c r="G246" s="2"/>
    </row>
    <row r="247" spans="1:7" x14ac:dyDescent="0.25">
      <c r="A247" s="3"/>
      <c r="B247" s="2"/>
      <c r="C247" s="3"/>
      <c r="D247" s="44"/>
      <c r="E247" s="3"/>
      <c r="F247" s="4"/>
      <c r="G247" s="2"/>
    </row>
    <row r="248" spans="1:7" x14ac:dyDescent="0.25">
      <c r="A248" s="3"/>
      <c r="B248" s="2"/>
      <c r="C248" s="3"/>
      <c r="D248" s="44"/>
      <c r="E248" s="3"/>
      <c r="F248" s="4"/>
      <c r="G248" s="2"/>
    </row>
    <row r="249" spans="1:7" x14ac:dyDescent="0.25">
      <c r="A249" s="3"/>
      <c r="B249" s="2"/>
      <c r="C249" s="3"/>
      <c r="D249" s="44"/>
      <c r="E249" s="3"/>
      <c r="F249" s="4"/>
      <c r="G249" s="2"/>
    </row>
    <row r="250" spans="1:7" x14ac:dyDescent="0.25">
      <c r="A250" s="3"/>
      <c r="B250" s="2"/>
      <c r="C250" s="3"/>
      <c r="D250" s="44"/>
      <c r="E250" s="3"/>
      <c r="F250" s="4"/>
      <c r="G250" s="2"/>
    </row>
    <row r="251" spans="1:7" s="11" customFormat="1" x14ac:dyDescent="0.25">
      <c r="A251" s="3"/>
      <c r="B251" s="2"/>
      <c r="C251" s="3"/>
      <c r="D251" s="44"/>
      <c r="E251" s="3"/>
      <c r="F251" s="4"/>
      <c r="G251" s="2"/>
    </row>
    <row r="252" spans="1:7" x14ac:dyDescent="0.25">
      <c r="A252" s="3"/>
      <c r="B252" s="2"/>
      <c r="C252" s="3"/>
      <c r="D252" s="44"/>
      <c r="E252" s="3"/>
      <c r="F252" s="4"/>
      <c r="G252" s="2"/>
    </row>
    <row r="253" spans="1:7" s="11" customFormat="1" x14ac:dyDescent="0.25">
      <c r="A253" s="3"/>
      <c r="B253" s="2"/>
      <c r="C253" s="3"/>
      <c r="D253" s="44"/>
      <c r="E253" s="3"/>
      <c r="F253" s="4"/>
      <c r="G253" s="2"/>
    </row>
    <row r="254" spans="1:7" x14ac:dyDescent="0.25">
      <c r="A254" s="3"/>
      <c r="B254" s="2"/>
      <c r="C254" s="3"/>
      <c r="D254" s="44"/>
      <c r="E254" s="3"/>
      <c r="F254" s="4"/>
      <c r="G254" s="2"/>
    </row>
    <row r="255" spans="1:7" x14ac:dyDescent="0.25">
      <c r="A255" s="3"/>
      <c r="B255" s="2"/>
      <c r="C255" s="3"/>
      <c r="D255" s="44"/>
      <c r="E255" s="3"/>
      <c r="F255" s="4"/>
      <c r="G255" s="2"/>
    </row>
    <row r="256" spans="1:7" x14ac:dyDescent="0.25">
      <c r="A256" s="3"/>
      <c r="B256" s="2"/>
      <c r="C256" s="3"/>
      <c r="D256" s="44"/>
      <c r="E256" s="3"/>
      <c r="F256" s="4"/>
      <c r="G256" s="2"/>
    </row>
    <row r="257" spans="1:7" x14ac:dyDescent="0.25">
      <c r="A257" s="3"/>
      <c r="B257" s="2"/>
      <c r="C257" s="3"/>
      <c r="D257" s="44"/>
      <c r="E257" s="3"/>
      <c r="F257" s="4"/>
      <c r="G257" s="2"/>
    </row>
    <row r="258" spans="1:7" s="13" customFormat="1" x14ac:dyDescent="0.25">
      <c r="A258" s="3"/>
      <c r="B258" s="2"/>
      <c r="C258" s="3"/>
      <c r="D258" s="44"/>
      <c r="E258" s="3"/>
      <c r="F258" s="4"/>
      <c r="G258" s="2"/>
    </row>
    <row r="259" spans="1:7" s="13" customFormat="1" x14ac:dyDescent="0.25">
      <c r="A259" s="3"/>
      <c r="B259" s="2"/>
      <c r="C259" s="3"/>
      <c r="D259" s="44"/>
      <c r="E259" s="3"/>
      <c r="F259" s="4"/>
      <c r="G259" s="2"/>
    </row>
    <row r="260" spans="1:7" s="11" customFormat="1" x14ac:dyDescent="0.25">
      <c r="A260" s="3"/>
      <c r="B260" s="2"/>
      <c r="C260" s="3"/>
      <c r="D260" s="44"/>
      <c r="E260" s="3"/>
      <c r="F260" s="4"/>
      <c r="G260" s="2"/>
    </row>
    <row r="261" spans="1:7" s="11" customFormat="1" x14ac:dyDescent="0.25">
      <c r="A261" s="3"/>
      <c r="B261" s="2"/>
      <c r="C261" s="3"/>
      <c r="D261" s="44"/>
      <c r="E261" s="3"/>
      <c r="F261" s="4"/>
      <c r="G261" s="2"/>
    </row>
    <row r="262" spans="1:7" ht="15.6" x14ac:dyDescent="0.3">
      <c r="A262" s="3"/>
      <c r="B262" s="2"/>
      <c r="C262" s="3"/>
      <c r="D262" s="44"/>
      <c r="E262" s="3"/>
      <c r="F262" s="20"/>
      <c r="G262" s="8"/>
    </row>
    <row r="263" spans="1:7" s="11" customFormat="1" ht="15.6" x14ac:dyDescent="0.3">
      <c r="A263" s="3"/>
      <c r="B263" s="7"/>
      <c r="C263" s="3"/>
      <c r="D263" s="44"/>
      <c r="E263" s="3"/>
      <c r="F263" s="4"/>
      <c r="G263" s="2"/>
    </row>
    <row r="264" spans="1:7" x14ac:dyDescent="0.25">
      <c r="A264" s="3"/>
      <c r="B264" s="2"/>
      <c r="C264" s="3"/>
      <c r="D264" s="44"/>
      <c r="E264" s="3"/>
      <c r="F264" s="4"/>
      <c r="G264" s="2"/>
    </row>
    <row r="265" spans="1:7" x14ac:dyDescent="0.25">
      <c r="A265" s="3"/>
      <c r="B265" s="2"/>
      <c r="C265" s="14"/>
      <c r="D265" s="44"/>
      <c r="E265" s="3"/>
      <c r="F265" s="4"/>
      <c r="G265" s="2"/>
    </row>
    <row r="266" spans="1:7" x14ac:dyDescent="0.25">
      <c r="A266" s="3"/>
      <c r="B266" s="2"/>
      <c r="C266" s="3"/>
      <c r="D266" s="44"/>
      <c r="E266" s="3"/>
      <c r="F266" s="4"/>
      <c r="G266" s="2"/>
    </row>
    <row r="267" spans="1:7" x14ac:dyDescent="0.25">
      <c r="A267" s="3"/>
      <c r="B267" s="2"/>
      <c r="C267" s="5"/>
      <c r="D267" s="44"/>
      <c r="E267" s="3"/>
      <c r="F267" s="4"/>
      <c r="G267" s="2"/>
    </row>
    <row r="268" spans="1:7" x14ac:dyDescent="0.25">
      <c r="A268" s="3"/>
      <c r="B268" s="2"/>
      <c r="C268" s="3"/>
      <c r="D268" s="44"/>
      <c r="E268" s="3"/>
      <c r="F268" s="4"/>
      <c r="G268" s="2"/>
    </row>
    <row r="269" spans="1:7" x14ac:dyDescent="0.25">
      <c r="A269" s="3"/>
      <c r="B269" s="2"/>
      <c r="C269" s="3"/>
      <c r="D269" s="44"/>
      <c r="E269" s="3"/>
      <c r="F269" s="4"/>
      <c r="G269" s="2"/>
    </row>
    <row r="270" spans="1:7" x14ac:dyDescent="0.25">
      <c r="A270" s="3"/>
      <c r="B270" s="2"/>
      <c r="C270" s="3"/>
      <c r="D270" s="44"/>
      <c r="E270" s="3"/>
      <c r="F270" s="4"/>
      <c r="G270" s="2"/>
    </row>
    <row r="271" spans="1:7" x14ac:dyDescent="0.25">
      <c r="A271" s="3"/>
      <c r="B271" s="2"/>
      <c r="C271" s="3"/>
      <c r="D271" s="44"/>
      <c r="E271" s="3"/>
      <c r="F271" s="4"/>
      <c r="G271" s="2"/>
    </row>
    <row r="272" spans="1:7" x14ac:dyDescent="0.25">
      <c r="A272" s="3"/>
      <c r="B272" s="2"/>
      <c r="C272" s="3"/>
      <c r="D272" s="44"/>
      <c r="E272" s="3"/>
      <c r="F272" s="4"/>
      <c r="G272" s="2"/>
    </row>
    <row r="273" spans="1:7" x14ac:dyDescent="0.25">
      <c r="A273" s="3"/>
      <c r="B273" s="2"/>
      <c r="C273" s="3"/>
      <c r="D273" s="44"/>
      <c r="E273" s="3"/>
      <c r="F273" s="4"/>
      <c r="G273" s="2"/>
    </row>
    <row r="274" spans="1:7" x14ac:dyDescent="0.25">
      <c r="A274" s="3"/>
      <c r="B274" s="2"/>
      <c r="C274" s="3"/>
      <c r="D274" s="44"/>
      <c r="E274" s="3"/>
      <c r="F274" s="4"/>
      <c r="G274" s="2"/>
    </row>
    <row r="275" spans="1:7" x14ac:dyDescent="0.25">
      <c r="A275" s="3"/>
      <c r="B275" s="2"/>
      <c r="C275" s="3"/>
      <c r="D275" s="44"/>
      <c r="E275" s="3"/>
      <c r="F275" s="4"/>
      <c r="G275" s="2"/>
    </row>
    <row r="276" spans="1:7" x14ac:dyDescent="0.25">
      <c r="A276" s="3"/>
      <c r="B276" s="2"/>
      <c r="C276" s="3"/>
      <c r="D276" s="44"/>
      <c r="E276" s="3"/>
      <c r="F276" s="4"/>
      <c r="G276" s="2"/>
    </row>
    <row r="277" spans="1:7" x14ac:dyDescent="0.25">
      <c r="A277" s="3"/>
      <c r="B277" s="2"/>
      <c r="C277" s="3"/>
      <c r="D277" s="44"/>
      <c r="E277" s="3"/>
      <c r="F277" s="4"/>
      <c r="G277" s="2"/>
    </row>
    <row r="278" spans="1:7" x14ac:dyDescent="0.25">
      <c r="A278" s="3"/>
      <c r="B278" s="2"/>
      <c r="C278" s="3"/>
      <c r="D278" s="44"/>
      <c r="E278" s="3"/>
      <c r="F278" s="4"/>
      <c r="G278" s="2"/>
    </row>
    <row r="279" spans="1:7" x14ac:dyDescent="0.25">
      <c r="A279" s="3"/>
      <c r="B279" s="2"/>
      <c r="C279" s="3"/>
      <c r="D279" s="44"/>
      <c r="E279" s="3"/>
      <c r="F279" s="4"/>
      <c r="G279" s="2"/>
    </row>
    <row r="280" spans="1:7" x14ac:dyDescent="0.25">
      <c r="A280" s="3"/>
      <c r="B280" s="2"/>
      <c r="C280" s="3"/>
      <c r="D280" s="44"/>
      <c r="E280" s="3"/>
      <c r="F280" s="4"/>
      <c r="G280" s="2"/>
    </row>
    <row r="281" spans="1:7" x14ac:dyDescent="0.25">
      <c r="A281" s="3"/>
      <c r="B281" s="2"/>
      <c r="C281" s="3"/>
      <c r="D281" s="44"/>
      <c r="E281" s="3"/>
      <c r="F281" s="4"/>
      <c r="G281" s="2"/>
    </row>
    <row r="282" spans="1:7" x14ac:dyDescent="0.25">
      <c r="A282" s="3"/>
      <c r="B282" s="2"/>
      <c r="C282" s="3"/>
      <c r="D282" s="44"/>
      <c r="E282" s="3"/>
      <c r="F282" s="4"/>
      <c r="G282" s="2"/>
    </row>
    <row r="283" spans="1:7" x14ac:dyDescent="0.25">
      <c r="A283" s="3"/>
      <c r="B283" s="2"/>
      <c r="C283" s="3"/>
      <c r="D283" s="44"/>
      <c r="E283" s="3"/>
      <c r="F283" s="4"/>
      <c r="G283" s="2"/>
    </row>
    <row r="284" spans="1:7" x14ac:dyDescent="0.25">
      <c r="A284" s="3"/>
      <c r="B284" s="2"/>
      <c r="C284" s="3"/>
      <c r="D284" s="44"/>
      <c r="E284" s="3"/>
      <c r="F284" s="4"/>
      <c r="G284" s="2"/>
    </row>
    <row r="285" spans="1:7" x14ac:dyDescent="0.25">
      <c r="A285" s="3"/>
      <c r="B285" s="3"/>
      <c r="C285" s="3"/>
      <c r="D285" s="44"/>
      <c r="E285" s="3"/>
      <c r="F285" s="5"/>
      <c r="G285" s="2"/>
    </row>
    <row r="286" spans="1:7" x14ac:dyDescent="0.25">
      <c r="A286" s="3"/>
      <c r="B286" s="3"/>
      <c r="C286" s="3"/>
      <c r="D286" s="44"/>
      <c r="E286" s="3"/>
      <c r="F286" s="5"/>
      <c r="G286" s="2"/>
    </row>
    <row r="287" spans="1:7" x14ac:dyDescent="0.25">
      <c r="A287" s="3"/>
      <c r="B287" s="2"/>
      <c r="C287" s="3"/>
      <c r="D287" s="44"/>
      <c r="E287" s="3"/>
      <c r="F287" s="4"/>
      <c r="G287" s="2"/>
    </row>
    <row r="288" spans="1:7" x14ac:dyDescent="0.25">
      <c r="A288" s="3"/>
      <c r="B288" s="2"/>
      <c r="C288" s="3"/>
      <c r="D288" s="44"/>
      <c r="E288" s="3"/>
      <c r="F288" s="4"/>
      <c r="G288" s="2"/>
    </row>
    <row r="289" spans="1:7" x14ac:dyDescent="0.25">
      <c r="A289" s="3"/>
      <c r="B289" s="2"/>
      <c r="C289" s="3"/>
      <c r="D289" s="44"/>
      <c r="E289" s="3"/>
      <c r="F289" s="4"/>
      <c r="G289" s="2"/>
    </row>
    <row r="290" spans="1:7" x14ac:dyDescent="0.25">
      <c r="A290" s="3"/>
      <c r="B290" s="2"/>
      <c r="C290" s="3"/>
      <c r="D290" s="44"/>
      <c r="E290" s="3"/>
      <c r="F290" s="4"/>
      <c r="G290" s="2"/>
    </row>
    <row r="291" spans="1:7" x14ac:dyDescent="0.25">
      <c r="A291" s="3"/>
      <c r="B291" s="2"/>
      <c r="C291" s="3"/>
      <c r="D291" s="44"/>
      <c r="E291" s="3"/>
      <c r="F291" s="4"/>
      <c r="G291" s="2"/>
    </row>
    <row r="292" spans="1:7" x14ac:dyDescent="0.25">
      <c r="A292" s="3"/>
      <c r="B292" s="2"/>
      <c r="C292" s="3"/>
      <c r="D292" s="44"/>
      <c r="E292" s="3"/>
      <c r="F292" s="4"/>
      <c r="G292" s="2"/>
    </row>
    <row r="293" spans="1:7" x14ac:dyDescent="0.25">
      <c r="A293" s="3"/>
      <c r="B293" s="2"/>
      <c r="C293" s="3"/>
      <c r="D293" s="44"/>
      <c r="E293" s="2"/>
      <c r="F293" s="4"/>
      <c r="G293" s="2"/>
    </row>
    <row r="294" spans="1:7" x14ac:dyDescent="0.25">
      <c r="A294" s="3"/>
      <c r="B294" s="2"/>
      <c r="C294" s="3"/>
      <c r="D294" s="44"/>
      <c r="E294" s="3"/>
      <c r="F294" s="4"/>
      <c r="G294" s="2"/>
    </row>
    <row r="295" spans="1:7" x14ac:dyDescent="0.25">
      <c r="A295" s="3"/>
      <c r="B295" s="2"/>
      <c r="C295" s="3"/>
      <c r="D295" s="44"/>
      <c r="E295" s="3"/>
      <c r="F295" s="4"/>
      <c r="G295" s="2"/>
    </row>
    <row r="296" spans="1:7" ht="15.6" x14ac:dyDescent="0.3">
      <c r="A296" s="3"/>
      <c r="B296" s="2"/>
      <c r="C296" s="3"/>
      <c r="D296" s="44"/>
      <c r="E296" s="3"/>
      <c r="F296" s="20"/>
      <c r="G296" s="8"/>
    </row>
    <row r="297" spans="1:7" ht="15.6" x14ac:dyDescent="0.3">
      <c r="A297" s="3"/>
      <c r="B297" s="7"/>
      <c r="C297" s="3"/>
      <c r="D297" s="44"/>
      <c r="E297" s="3"/>
      <c r="F297" s="4"/>
      <c r="G297" s="2"/>
    </row>
    <row r="298" spans="1:7" x14ac:dyDescent="0.25">
      <c r="A298" s="3"/>
      <c r="B298" s="2"/>
      <c r="C298" s="3"/>
      <c r="D298" s="44"/>
      <c r="E298" s="3"/>
      <c r="F298" s="4"/>
      <c r="G298" s="2"/>
    </row>
    <row r="299" spans="1:7" x14ac:dyDescent="0.25">
      <c r="A299" s="3"/>
      <c r="B299" s="2"/>
      <c r="C299" s="3"/>
      <c r="D299" s="44"/>
      <c r="E299" s="3"/>
      <c r="F299" s="4"/>
      <c r="G299" s="2"/>
    </row>
    <row r="300" spans="1:7" x14ac:dyDescent="0.25">
      <c r="A300" s="3"/>
      <c r="B300" s="2"/>
      <c r="C300" s="3"/>
      <c r="D300" s="44"/>
      <c r="E300" s="3"/>
      <c r="F300" s="4"/>
      <c r="G300" s="2"/>
    </row>
    <row r="301" spans="1:7" x14ac:dyDescent="0.25">
      <c r="A301" s="3"/>
      <c r="B301" s="2"/>
      <c r="C301" s="3"/>
      <c r="D301" s="44"/>
      <c r="E301" s="3"/>
      <c r="F301" s="4"/>
      <c r="G301" s="2"/>
    </row>
    <row r="302" spans="1:7" x14ac:dyDescent="0.25">
      <c r="A302" s="3"/>
      <c r="B302" s="2"/>
      <c r="C302" s="3"/>
      <c r="D302" s="44"/>
      <c r="E302" s="3"/>
      <c r="F302" s="4"/>
      <c r="G302" s="2"/>
    </row>
    <row r="303" spans="1:7" x14ac:dyDescent="0.25">
      <c r="A303" s="3"/>
      <c r="B303" s="2"/>
      <c r="C303" s="3"/>
      <c r="D303" s="44"/>
      <c r="E303" s="3"/>
      <c r="F303" s="4"/>
      <c r="G303" s="2"/>
    </row>
    <row r="304" spans="1:7" x14ac:dyDescent="0.25">
      <c r="A304" s="3"/>
      <c r="B304" s="2"/>
      <c r="C304" s="3"/>
      <c r="D304" s="44"/>
      <c r="E304" s="3"/>
      <c r="F304" s="4"/>
      <c r="G304" s="2"/>
    </row>
    <row r="305" spans="1:7" x14ac:dyDescent="0.25">
      <c r="A305" s="3"/>
      <c r="B305" s="2"/>
      <c r="C305" s="3"/>
      <c r="D305" s="44"/>
      <c r="E305" s="3"/>
      <c r="F305" s="4"/>
      <c r="G305" s="2"/>
    </row>
    <row r="306" spans="1:7" x14ac:dyDescent="0.25">
      <c r="A306" s="3"/>
      <c r="B306" s="2"/>
      <c r="C306" s="3"/>
      <c r="D306" s="44"/>
      <c r="E306" s="3"/>
      <c r="F306" s="4"/>
      <c r="G306" s="2"/>
    </row>
    <row r="307" spans="1:7" x14ac:dyDescent="0.25">
      <c r="A307" s="3"/>
      <c r="B307" s="2"/>
      <c r="C307" s="3"/>
      <c r="D307" s="44"/>
      <c r="E307" s="3"/>
      <c r="F307" s="4"/>
      <c r="G307" s="2"/>
    </row>
    <row r="308" spans="1:7" x14ac:dyDescent="0.25">
      <c r="A308" s="3"/>
      <c r="B308" s="2"/>
      <c r="C308" s="3"/>
      <c r="D308" s="44"/>
      <c r="E308" s="3"/>
      <c r="F308" s="4"/>
      <c r="G308" s="2"/>
    </row>
    <row r="309" spans="1:7" x14ac:dyDescent="0.25">
      <c r="A309" s="3"/>
      <c r="B309" s="2"/>
      <c r="C309" s="3"/>
      <c r="D309" s="44"/>
      <c r="E309" s="3"/>
      <c r="F309" s="4"/>
      <c r="G309" s="2"/>
    </row>
    <row r="310" spans="1:7" x14ac:dyDescent="0.25">
      <c r="A310" s="3"/>
      <c r="B310" s="2"/>
      <c r="C310" s="3"/>
      <c r="D310" s="44"/>
      <c r="E310" s="3"/>
      <c r="F310" s="4"/>
      <c r="G310" s="2"/>
    </row>
    <row r="311" spans="1:7" x14ac:dyDescent="0.25">
      <c r="A311" s="3"/>
      <c r="B311" s="2"/>
      <c r="C311" s="3"/>
      <c r="D311" s="44"/>
      <c r="E311" s="3"/>
      <c r="F311" s="4"/>
      <c r="G311" s="2"/>
    </row>
    <row r="312" spans="1:7" x14ac:dyDescent="0.25">
      <c r="A312" s="3"/>
      <c r="B312" s="2"/>
      <c r="C312" s="3"/>
      <c r="D312" s="44"/>
      <c r="E312" s="3"/>
      <c r="F312" s="4"/>
      <c r="G312" s="2"/>
    </row>
    <row r="313" spans="1:7" x14ac:dyDescent="0.25">
      <c r="A313" s="3"/>
      <c r="B313" s="2"/>
      <c r="C313" s="3"/>
      <c r="D313" s="44"/>
      <c r="E313" s="3"/>
      <c r="F313" s="4"/>
      <c r="G313" s="2"/>
    </row>
    <row r="314" spans="1:7" ht="15.6" x14ac:dyDescent="0.3">
      <c r="A314" s="3"/>
      <c r="B314" s="2"/>
      <c r="C314" s="3"/>
      <c r="D314" s="44"/>
      <c r="E314" s="3"/>
      <c r="F314" s="20"/>
      <c r="G314" s="8"/>
    </row>
    <row r="315" spans="1:7" ht="15.6" x14ac:dyDescent="0.3">
      <c r="A315" s="3"/>
      <c r="B315" s="7"/>
      <c r="C315" s="3"/>
      <c r="D315" s="44"/>
      <c r="E315" s="3"/>
      <c r="F315" s="4"/>
      <c r="G315" s="2"/>
    </row>
    <row r="316" spans="1:7" x14ac:dyDescent="0.25">
      <c r="A316" s="3"/>
      <c r="B316" s="2"/>
      <c r="C316" s="3"/>
      <c r="D316" s="44"/>
      <c r="E316" s="3"/>
      <c r="F316" s="4"/>
      <c r="G316" s="2"/>
    </row>
    <row r="317" spans="1:7" x14ac:dyDescent="0.25">
      <c r="A317" s="3"/>
      <c r="B317" s="2"/>
      <c r="C317" s="5"/>
      <c r="D317" s="44"/>
      <c r="E317" s="3"/>
      <c r="F317" s="4"/>
      <c r="G317" s="2"/>
    </row>
    <row r="318" spans="1:7" x14ac:dyDescent="0.25">
      <c r="A318" s="3"/>
      <c r="B318" s="2"/>
      <c r="C318" s="3"/>
      <c r="D318" s="44"/>
      <c r="E318" s="3"/>
      <c r="F318" s="4"/>
      <c r="G318" s="2"/>
    </row>
    <row r="319" spans="1:7" x14ac:dyDescent="0.25">
      <c r="A319" s="3"/>
      <c r="B319" s="2"/>
      <c r="C319" s="5"/>
      <c r="D319" s="44"/>
      <c r="E319" s="3"/>
      <c r="F319" s="4"/>
      <c r="G319" s="2"/>
    </row>
    <row r="320" spans="1:7" x14ac:dyDescent="0.25">
      <c r="A320" s="3"/>
      <c r="B320" s="2"/>
      <c r="C320" s="3"/>
      <c r="D320" s="44"/>
      <c r="E320" s="3"/>
      <c r="F320" s="4"/>
      <c r="G320" s="2"/>
    </row>
    <row r="321" spans="1:7" x14ac:dyDescent="0.25">
      <c r="A321" s="3"/>
      <c r="B321" s="2"/>
      <c r="C321" s="3"/>
      <c r="D321" s="44"/>
      <c r="E321" s="3"/>
      <c r="F321" s="4"/>
      <c r="G321" s="2"/>
    </row>
    <row r="322" spans="1:7" x14ac:dyDescent="0.25">
      <c r="A322" s="3"/>
      <c r="B322" s="2"/>
      <c r="C322" s="3"/>
      <c r="D322" s="44"/>
      <c r="E322" s="3"/>
      <c r="F322" s="4"/>
      <c r="G322" s="2"/>
    </row>
    <row r="323" spans="1:7" x14ac:dyDescent="0.25">
      <c r="A323" s="3"/>
      <c r="B323" s="2"/>
      <c r="C323" s="3"/>
      <c r="D323" s="44"/>
      <c r="E323" s="3"/>
      <c r="F323" s="4"/>
      <c r="G323" s="2"/>
    </row>
    <row r="324" spans="1:7" x14ac:dyDescent="0.25">
      <c r="A324" s="3"/>
      <c r="B324" s="2"/>
      <c r="C324" s="3"/>
      <c r="D324" s="44"/>
      <c r="E324" s="3"/>
      <c r="F324" s="4"/>
      <c r="G324" s="2"/>
    </row>
    <row r="325" spans="1:7" x14ac:dyDescent="0.25">
      <c r="A325" s="3"/>
      <c r="B325" s="2"/>
      <c r="C325" s="3"/>
      <c r="D325" s="44"/>
      <c r="E325" s="3"/>
      <c r="F325" s="4"/>
      <c r="G325" s="2"/>
    </row>
    <row r="326" spans="1:7" x14ac:dyDescent="0.25">
      <c r="A326" s="3"/>
      <c r="B326" s="2"/>
      <c r="C326" s="3"/>
      <c r="D326" s="44"/>
      <c r="E326" s="3"/>
      <c r="F326" s="4"/>
      <c r="G326" s="2"/>
    </row>
    <row r="327" spans="1:7" x14ac:dyDescent="0.25">
      <c r="A327" s="3"/>
      <c r="B327" s="3"/>
      <c r="C327" s="3"/>
      <c r="D327" s="44"/>
      <c r="E327" s="3"/>
      <c r="F327" s="5"/>
      <c r="G327" s="2"/>
    </row>
    <row r="328" spans="1:7" x14ac:dyDescent="0.25">
      <c r="A328" s="3"/>
      <c r="B328" s="3"/>
      <c r="C328" s="3"/>
      <c r="D328" s="44"/>
      <c r="E328" s="3"/>
      <c r="F328" s="5"/>
      <c r="G328" s="2"/>
    </row>
    <row r="329" spans="1:7" x14ac:dyDescent="0.25">
      <c r="A329" s="3"/>
      <c r="B329" s="2"/>
      <c r="C329" s="3"/>
      <c r="D329" s="44"/>
      <c r="E329" s="3"/>
      <c r="F329" s="4"/>
      <c r="G329" s="2"/>
    </row>
    <row r="330" spans="1:7" x14ac:dyDescent="0.25">
      <c r="A330" s="3"/>
      <c r="B330" s="2"/>
      <c r="C330" s="3"/>
      <c r="D330" s="44"/>
      <c r="E330" s="3"/>
      <c r="F330" s="4"/>
      <c r="G330" s="2"/>
    </row>
    <row r="331" spans="1:7" x14ac:dyDescent="0.25">
      <c r="A331" s="3"/>
      <c r="B331" s="2"/>
      <c r="C331" s="3"/>
      <c r="D331" s="44"/>
      <c r="E331" s="3"/>
      <c r="F331" s="4"/>
      <c r="G331" s="2"/>
    </row>
    <row r="332" spans="1:7" x14ac:dyDescent="0.25">
      <c r="A332" s="3"/>
      <c r="B332" s="2"/>
      <c r="C332" s="3"/>
      <c r="D332" s="44"/>
      <c r="E332" s="3"/>
      <c r="F332" s="4"/>
      <c r="G332" s="2"/>
    </row>
    <row r="333" spans="1:7" x14ac:dyDescent="0.25">
      <c r="A333" s="3"/>
      <c r="B333" s="2"/>
      <c r="C333" s="3"/>
      <c r="D333" s="44"/>
      <c r="E333" s="3"/>
      <c r="F333" s="4"/>
      <c r="G333" s="2"/>
    </row>
    <row r="334" spans="1:7" x14ac:dyDescent="0.25">
      <c r="A334" s="3"/>
      <c r="B334" s="2"/>
      <c r="C334" s="3"/>
      <c r="D334" s="44"/>
      <c r="E334" s="3"/>
      <c r="F334" s="4"/>
      <c r="G334" s="2"/>
    </row>
    <row r="335" spans="1:7" x14ac:dyDescent="0.25">
      <c r="A335" s="3"/>
      <c r="B335" s="2"/>
      <c r="C335" s="3"/>
      <c r="D335" s="44"/>
      <c r="E335" s="3"/>
      <c r="F335" s="4"/>
      <c r="G335" s="2"/>
    </row>
    <row r="336" spans="1:7" x14ac:dyDescent="0.25">
      <c r="A336" s="3"/>
      <c r="B336" s="2"/>
      <c r="C336" s="3"/>
      <c r="D336" s="44"/>
      <c r="E336" s="3"/>
      <c r="F336" s="4"/>
      <c r="G336" s="2"/>
    </row>
    <row r="337" spans="1:7" x14ac:dyDescent="0.25">
      <c r="A337" s="3"/>
      <c r="B337" s="2"/>
      <c r="C337" s="3"/>
      <c r="D337" s="44"/>
      <c r="E337" s="3"/>
      <c r="F337" s="4"/>
      <c r="G337" s="2"/>
    </row>
    <row r="338" spans="1:7" x14ac:dyDescent="0.25">
      <c r="A338" s="3"/>
      <c r="B338" s="2"/>
      <c r="C338" s="3"/>
      <c r="D338" s="44"/>
      <c r="E338" s="3"/>
      <c r="F338" s="4"/>
      <c r="G338" s="2"/>
    </row>
    <row r="339" spans="1:7" x14ac:dyDescent="0.25">
      <c r="A339" s="3"/>
      <c r="B339" s="2"/>
      <c r="C339" s="3"/>
      <c r="D339" s="44"/>
      <c r="E339" s="3"/>
      <c r="F339" s="4"/>
      <c r="G339" s="2"/>
    </row>
    <row r="340" spans="1:7" x14ac:dyDescent="0.25">
      <c r="A340" s="3"/>
      <c r="B340" s="2"/>
      <c r="C340" s="3"/>
      <c r="D340" s="44"/>
      <c r="E340" s="3"/>
      <c r="F340" s="4"/>
      <c r="G340" s="2"/>
    </row>
    <row r="341" spans="1:7" ht="15.6" x14ac:dyDescent="0.3">
      <c r="A341" s="3"/>
      <c r="B341" s="2"/>
      <c r="C341" s="3"/>
      <c r="D341" s="44"/>
      <c r="E341" s="3"/>
      <c r="F341" s="20"/>
      <c r="G341" s="8"/>
    </row>
    <row r="342" spans="1:7" ht="15.6" x14ac:dyDescent="0.3">
      <c r="A342" s="3"/>
      <c r="B342" s="7"/>
      <c r="C342" s="3"/>
      <c r="D342" s="44"/>
      <c r="E342" s="3"/>
      <c r="F342" s="4"/>
      <c r="G342" s="2"/>
    </row>
    <row r="343" spans="1:7" x14ac:dyDescent="0.25">
      <c r="A343" s="3"/>
      <c r="B343" s="2"/>
      <c r="C343" s="3"/>
      <c r="D343" s="44"/>
      <c r="E343" s="3"/>
      <c r="F343" s="4"/>
      <c r="G343" s="2"/>
    </row>
    <row r="344" spans="1:7" x14ac:dyDescent="0.25">
      <c r="A344" s="3"/>
      <c r="B344" s="2"/>
      <c r="C344" s="14"/>
      <c r="D344" s="44"/>
      <c r="E344" s="3"/>
      <c r="F344" s="4"/>
      <c r="G344" s="2"/>
    </row>
    <row r="345" spans="1:7" x14ac:dyDescent="0.25">
      <c r="A345" s="3"/>
      <c r="B345" s="2"/>
      <c r="C345" s="3"/>
      <c r="D345" s="44"/>
      <c r="E345" s="3"/>
      <c r="F345" s="4"/>
      <c r="G345" s="2"/>
    </row>
    <row r="346" spans="1:7" x14ac:dyDescent="0.25">
      <c r="A346" s="3"/>
      <c r="B346" s="2"/>
      <c r="C346" s="5"/>
      <c r="D346" s="44"/>
      <c r="E346" s="3"/>
      <c r="F346" s="4"/>
      <c r="G346" s="2"/>
    </row>
    <row r="347" spans="1:7" x14ac:dyDescent="0.25">
      <c r="A347" s="3"/>
      <c r="B347" s="2"/>
      <c r="C347" s="3"/>
      <c r="D347" s="44"/>
      <c r="E347" s="3"/>
      <c r="F347" s="4"/>
      <c r="G347" s="2"/>
    </row>
    <row r="348" spans="1:7" x14ac:dyDescent="0.25">
      <c r="A348" s="3"/>
      <c r="B348" s="2"/>
      <c r="C348" s="3"/>
      <c r="D348" s="44"/>
      <c r="E348" s="3"/>
      <c r="F348" s="4"/>
      <c r="G348" s="2"/>
    </row>
    <row r="349" spans="1:7" x14ac:dyDescent="0.25">
      <c r="A349" s="3"/>
      <c r="B349" s="2"/>
      <c r="C349" s="3"/>
      <c r="D349" s="44"/>
      <c r="E349" s="3"/>
      <c r="F349" s="4"/>
      <c r="G349" s="2"/>
    </row>
    <row r="350" spans="1:7" x14ac:dyDescent="0.25">
      <c r="A350" s="3"/>
      <c r="B350" s="2"/>
      <c r="C350" s="3"/>
      <c r="D350" s="44"/>
      <c r="E350" s="3"/>
      <c r="F350" s="4"/>
      <c r="G350" s="2"/>
    </row>
    <row r="351" spans="1:7" x14ac:dyDescent="0.25">
      <c r="A351" s="3"/>
      <c r="B351" s="2"/>
      <c r="C351" s="3"/>
      <c r="D351" s="44"/>
      <c r="E351" s="3"/>
      <c r="F351" s="4"/>
      <c r="G351" s="2"/>
    </row>
    <row r="352" spans="1:7" x14ac:dyDescent="0.25">
      <c r="A352" s="3"/>
      <c r="B352" s="2"/>
      <c r="C352" s="3"/>
      <c r="D352" s="44"/>
      <c r="E352" s="3"/>
      <c r="F352" s="4"/>
      <c r="G352" s="2"/>
    </row>
    <row r="353" spans="1:7" x14ac:dyDescent="0.25">
      <c r="A353" s="3"/>
      <c r="B353" s="2"/>
      <c r="C353" s="3"/>
      <c r="D353" s="44"/>
      <c r="E353" s="3"/>
      <c r="F353" s="4"/>
      <c r="G353" s="2"/>
    </row>
    <row r="354" spans="1:7" x14ac:dyDescent="0.25">
      <c r="A354" s="3"/>
      <c r="B354" s="2"/>
      <c r="C354" s="3"/>
      <c r="D354" s="44"/>
      <c r="E354" s="3"/>
      <c r="F354" s="4"/>
      <c r="G354" s="2"/>
    </row>
    <row r="355" spans="1:7" x14ac:dyDescent="0.25">
      <c r="A355" s="3"/>
      <c r="B355" s="2"/>
      <c r="C355" s="3"/>
      <c r="D355" s="44"/>
      <c r="E355" s="3"/>
      <c r="F355" s="4"/>
      <c r="G355" s="2"/>
    </row>
    <row r="356" spans="1:7" x14ac:dyDescent="0.25">
      <c r="A356" s="3"/>
      <c r="B356" s="2"/>
      <c r="C356" s="3"/>
      <c r="D356" s="44"/>
      <c r="E356" s="3"/>
      <c r="F356" s="4"/>
      <c r="G356" s="2"/>
    </row>
    <row r="357" spans="1:7" x14ac:dyDescent="0.25">
      <c r="A357" s="3"/>
      <c r="B357" s="2"/>
      <c r="C357" s="3"/>
      <c r="D357" s="44"/>
      <c r="E357" s="3"/>
      <c r="F357" s="4"/>
      <c r="G357" s="2"/>
    </row>
    <row r="358" spans="1:7" x14ac:dyDescent="0.25">
      <c r="A358" s="3"/>
      <c r="B358" s="2"/>
      <c r="C358" s="3"/>
      <c r="D358" s="44"/>
      <c r="E358" s="3"/>
      <c r="F358" s="4"/>
      <c r="G358" s="2"/>
    </row>
    <row r="359" spans="1:7" x14ac:dyDescent="0.25">
      <c r="A359" s="3"/>
      <c r="B359" s="2"/>
      <c r="C359" s="3"/>
      <c r="D359" s="44"/>
      <c r="E359" s="3"/>
      <c r="F359" s="4"/>
      <c r="G359" s="2"/>
    </row>
    <row r="360" spans="1:7" x14ac:dyDescent="0.25">
      <c r="A360" s="3"/>
      <c r="B360" s="2"/>
      <c r="C360" s="3"/>
      <c r="D360" s="44"/>
      <c r="E360" s="3"/>
      <c r="F360" s="4"/>
      <c r="G360" s="2"/>
    </row>
    <row r="361" spans="1:7" x14ac:dyDescent="0.25">
      <c r="A361" s="3"/>
      <c r="B361" s="2"/>
      <c r="C361" s="3"/>
      <c r="D361" s="44"/>
      <c r="E361" s="3"/>
      <c r="F361" s="5"/>
      <c r="G361" s="2"/>
    </row>
    <row r="362" spans="1:7" x14ac:dyDescent="0.25">
      <c r="A362" s="3"/>
      <c r="B362" s="2"/>
      <c r="C362" s="3"/>
      <c r="D362" s="44"/>
      <c r="E362" s="3"/>
      <c r="F362" s="5"/>
      <c r="G362" s="2"/>
    </row>
    <row r="363" spans="1:7" x14ac:dyDescent="0.25">
      <c r="A363" s="3"/>
      <c r="B363" s="2"/>
      <c r="C363" s="3"/>
      <c r="D363" s="44"/>
      <c r="E363" s="3"/>
      <c r="F363" s="5"/>
      <c r="G363" s="2"/>
    </row>
    <row r="364" spans="1:7" x14ac:dyDescent="0.25">
      <c r="A364" s="3"/>
      <c r="B364" s="2"/>
      <c r="C364" s="3"/>
      <c r="D364" s="44"/>
      <c r="E364" s="3"/>
      <c r="F364" s="5"/>
      <c r="G364" s="2"/>
    </row>
    <row r="365" spans="1:7" x14ac:dyDescent="0.25">
      <c r="A365" s="3"/>
      <c r="B365" s="2"/>
      <c r="C365" s="3"/>
      <c r="D365" s="44"/>
      <c r="E365" s="3"/>
      <c r="F365" s="5"/>
      <c r="G365" s="2"/>
    </row>
    <row r="366" spans="1:7" x14ac:dyDescent="0.25">
      <c r="A366" s="2"/>
      <c r="B366" s="2"/>
      <c r="C366" s="2"/>
      <c r="D366" s="45"/>
      <c r="E366" s="2"/>
      <c r="F366" s="2"/>
      <c r="G366" s="2"/>
    </row>
    <row r="367" spans="1:7" x14ac:dyDescent="0.25">
      <c r="A367" s="2"/>
      <c r="B367" s="2"/>
      <c r="C367" s="2"/>
      <c r="D367" s="45"/>
      <c r="E367" s="2"/>
      <c r="F367" s="2"/>
      <c r="G367" s="2"/>
    </row>
    <row r="368" spans="1:7" x14ac:dyDescent="0.25">
      <c r="A368" s="3"/>
      <c r="B368" s="2"/>
      <c r="C368" s="3"/>
      <c r="D368" s="44"/>
      <c r="E368" s="3"/>
      <c r="F368" s="4"/>
      <c r="G368" s="2"/>
    </row>
    <row r="369" spans="1:7" x14ac:dyDescent="0.25">
      <c r="A369" s="3"/>
      <c r="B369" s="3"/>
      <c r="C369" s="3"/>
      <c r="D369" s="44"/>
      <c r="E369" s="3"/>
      <c r="F369" s="5"/>
      <c r="G369" s="2"/>
    </row>
    <row r="370" spans="1:7" x14ac:dyDescent="0.25">
      <c r="A370" s="3"/>
      <c r="B370" s="3"/>
      <c r="C370" s="3"/>
      <c r="D370" s="44"/>
      <c r="E370" s="3"/>
      <c r="F370" s="5"/>
      <c r="G370" s="2"/>
    </row>
    <row r="371" spans="1:7" x14ac:dyDescent="0.25">
      <c r="A371" s="3"/>
      <c r="B371" s="2"/>
      <c r="C371" s="3"/>
      <c r="D371" s="44"/>
      <c r="E371" s="3"/>
      <c r="F371" s="5"/>
      <c r="G371" s="2"/>
    </row>
    <row r="372" spans="1:7" x14ac:dyDescent="0.25">
      <c r="A372" s="3"/>
      <c r="B372" s="2"/>
      <c r="C372" s="3"/>
      <c r="D372" s="44"/>
      <c r="E372" s="3"/>
      <c r="F372" s="5"/>
      <c r="G372" s="2"/>
    </row>
    <row r="373" spans="1:7" x14ac:dyDescent="0.25">
      <c r="A373" s="3"/>
      <c r="B373" s="2"/>
      <c r="C373" s="3"/>
      <c r="D373" s="44"/>
      <c r="E373" s="3"/>
      <c r="F373" s="5"/>
      <c r="G373" s="2"/>
    </row>
    <row r="374" spans="1:7" x14ac:dyDescent="0.25">
      <c r="A374" s="3"/>
      <c r="B374" s="2"/>
      <c r="C374" s="3"/>
      <c r="D374" s="44"/>
      <c r="E374" s="3"/>
      <c r="F374" s="5"/>
      <c r="G374" s="2"/>
    </row>
    <row r="375" spans="1:7" x14ac:dyDescent="0.25">
      <c r="A375" s="3"/>
      <c r="B375" s="2"/>
      <c r="C375" s="3"/>
      <c r="D375" s="44"/>
      <c r="E375" s="3"/>
      <c r="F375" s="5"/>
      <c r="G375" s="2"/>
    </row>
    <row r="376" spans="1:7" x14ac:dyDescent="0.25">
      <c r="A376" s="3"/>
      <c r="B376" s="2"/>
      <c r="C376" s="3"/>
      <c r="D376" s="44"/>
      <c r="E376" s="2"/>
      <c r="F376" s="4"/>
      <c r="G376" s="2"/>
    </row>
    <row r="377" spans="1:7" x14ac:dyDescent="0.25">
      <c r="A377" s="3"/>
      <c r="B377" s="2"/>
      <c r="C377" s="3"/>
      <c r="D377" s="44"/>
      <c r="E377" s="3"/>
      <c r="F377" s="4"/>
      <c r="G377" s="2"/>
    </row>
    <row r="378" spans="1:7" x14ac:dyDescent="0.25">
      <c r="A378" s="3"/>
      <c r="B378" s="2"/>
      <c r="C378" s="3"/>
      <c r="D378" s="44"/>
      <c r="E378" s="3"/>
      <c r="F378" s="4"/>
      <c r="G378" s="2"/>
    </row>
    <row r="379" spans="1:7" ht="15.6" x14ac:dyDescent="0.3">
      <c r="A379" s="3"/>
      <c r="B379" s="2"/>
      <c r="C379" s="3"/>
      <c r="D379" s="44"/>
      <c r="E379" s="3"/>
      <c r="F379" s="20"/>
      <c r="G379" s="8"/>
    </row>
    <row r="380" spans="1:7" ht="15.6" x14ac:dyDescent="0.3">
      <c r="A380" s="3"/>
      <c r="B380" s="7"/>
      <c r="C380" s="3"/>
      <c r="D380" s="44"/>
      <c r="E380" s="3"/>
      <c r="F380" s="4"/>
      <c r="G380" s="2"/>
    </row>
    <row r="381" spans="1:7" x14ac:dyDescent="0.25">
      <c r="A381" s="3"/>
      <c r="B381" s="2"/>
      <c r="C381" s="3"/>
      <c r="D381" s="44"/>
      <c r="E381" s="3"/>
      <c r="F381" s="4"/>
      <c r="G381" s="2"/>
    </row>
    <row r="382" spans="1:7" x14ac:dyDescent="0.25">
      <c r="A382" s="3"/>
      <c r="B382" s="2"/>
      <c r="C382" s="3"/>
      <c r="D382" s="44"/>
      <c r="E382" s="3"/>
      <c r="F382" s="4"/>
      <c r="G382" s="2"/>
    </row>
    <row r="383" spans="1:7" x14ac:dyDescent="0.25">
      <c r="A383" s="3"/>
      <c r="B383" s="2"/>
      <c r="C383" s="3"/>
      <c r="D383" s="44"/>
      <c r="E383" s="3"/>
      <c r="F383" s="4"/>
      <c r="G383" s="2"/>
    </row>
    <row r="384" spans="1:7" x14ac:dyDescent="0.25">
      <c r="A384" s="3"/>
      <c r="B384" s="2"/>
      <c r="C384" s="3"/>
      <c r="D384" s="44"/>
      <c r="E384" s="3"/>
      <c r="F384" s="4"/>
      <c r="G384" s="2"/>
    </row>
    <row r="385" spans="1:7" x14ac:dyDescent="0.25">
      <c r="A385" s="3"/>
      <c r="B385" s="2"/>
      <c r="C385" s="3"/>
      <c r="D385" s="44"/>
      <c r="E385" s="3"/>
      <c r="F385" s="4"/>
      <c r="G385" s="2"/>
    </row>
    <row r="386" spans="1:7" x14ac:dyDescent="0.25">
      <c r="A386" s="3"/>
      <c r="B386" s="2"/>
      <c r="C386" s="3"/>
      <c r="D386" s="44"/>
      <c r="E386" s="3"/>
      <c r="F386" s="4"/>
      <c r="G386" s="2"/>
    </row>
    <row r="387" spans="1:7" x14ac:dyDescent="0.25">
      <c r="A387" s="3"/>
      <c r="B387" s="2"/>
      <c r="C387" s="14"/>
      <c r="D387" s="44"/>
      <c r="E387" s="3"/>
      <c r="F387" s="4"/>
      <c r="G387" s="2"/>
    </row>
    <row r="388" spans="1:7" x14ac:dyDescent="0.25">
      <c r="A388" s="3"/>
      <c r="B388" s="2"/>
      <c r="C388" s="3"/>
      <c r="D388" s="44"/>
      <c r="E388" s="3"/>
      <c r="F388" s="4"/>
      <c r="G388" s="2"/>
    </row>
    <row r="389" spans="1:7" x14ac:dyDescent="0.25">
      <c r="A389" s="3"/>
      <c r="B389" s="2"/>
      <c r="C389" s="3"/>
      <c r="D389" s="44"/>
      <c r="E389" s="3"/>
      <c r="F389" s="4"/>
      <c r="G389" s="2"/>
    </row>
    <row r="390" spans="1:7" x14ac:dyDescent="0.25">
      <c r="A390" s="3"/>
      <c r="B390" s="2"/>
      <c r="C390" s="3"/>
      <c r="D390" s="44"/>
      <c r="E390" s="3"/>
      <c r="F390" s="4"/>
      <c r="G390" s="2"/>
    </row>
    <row r="391" spans="1:7" x14ac:dyDescent="0.25">
      <c r="A391" s="3"/>
      <c r="B391" s="2"/>
      <c r="C391" s="3"/>
      <c r="D391" s="44"/>
      <c r="E391" s="3"/>
      <c r="F391" s="4"/>
      <c r="G391" s="2"/>
    </row>
    <row r="392" spans="1:7" x14ac:dyDescent="0.25">
      <c r="A392" s="3"/>
      <c r="B392" s="2"/>
      <c r="C392" s="3"/>
      <c r="D392" s="44"/>
      <c r="E392" s="3"/>
      <c r="F392" s="4"/>
      <c r="G392" s="2"/>
    </row>
    <row r="393" spans="1:7" x14ac:dyDescent="0.25">
      <c r="A393" s="3"/>
      <c r="B393" s="2"/>
      <c r="C393" s="3"/>
      <c r="D393" s="44"/>
      <c r="E393" s="3"/>
      <c r="F393" s="4"/>
      <c r="G393" s="2"/>
    </row>
    <row r="394" spans="1:7" x14ac:dyDescent="0.25">
      <c r="A394" s="2"/>
      <c r="B394" s="2"/>
      <c r="C394" s="2"/>
      <c r="D394" s="45"/>
      <c r="E394" s="2"/>
      <c r="F394" s="2"/>
      <c r="G394" s="2"/>
    </row>
    <row r="395" spans="1:7" x14ac:dyDescent="0.25">
      <c r="A395" s="3"/>
      <c r="B395" s="2"/>
      <c r="C395" s="3"/>
      <c r="D395" s="44"/>
      <c r="E395" s="3"/>
      <c r="F395" s="4"/>
      <c r="G395" s="2"/>
    </row>
    <row r="396" spans="1:7" x14ac:dyDescent="0.25">
      <c r="A396" s="3"/>
      <c r="B396" s="2"/>
      <c r="C396" s="3"/>
      <c r="D396" s="44"/>
      <c r="E396" s="3"/>
      <c r="F396" s="4"/>
      <c r="G396" s="2"/>
    </row>
    <row r="397" spans="1:7" x14ac:dyDescent="0.25">
      <c r="A397" s="3"/>
      <c r="B397" s="2"/>
      <c r="C397" s="3"/>
      <c r="D397" s="44"/>
      <c r="E397" s="3"/>
      <c r="F397" s="4"/>
      <c r="G397" s="2"/>
    </row>
    <row r="398" spans="1:7" x14ac:dyDescent="0.25">
      <c r="A398" s="3"/>
      <c r="B398" s="2"/>
      <c r="C398" s="3"/>
      <c r="D398" s="44"/>
      <c r="E398" s="3"/>
      <c r="F398" s="4"/>
      <c r="G398" s="2"/>
    </row>
    <row r="399" spans="1:7" x14ac:dyDescent="0.25">
      <c r="A399" s="3"/>
      <c r="B399" s="2"/>
      <c r="C399" s="3"/>
      <c r="D399" s="44"/>
      <c r="E399" s="3"/>
      <c r="F399" s="4"/>
      <c r="G399" s="2"/>
    </row>
    <row r="400" spans="1:7" x14ac:dyDescent="0.25">
      <c r="A400" s="3"/>
      <c r="B400" s="2"/>
      <c r="C400" s="3"/>
      <c r="D400" s="44"/>
      <c r="E400" s="3"/>
      <c r="F400" s="4"/>
      <c r="G400" s="2"/>
    </row>
    <row r="401" spans="1:7" x14ac:dyDescent="0.25">
      <c r="A401" s="3"/>
      <c r="B401" s="2"/>
      <c r="C401" s="3"/>
      <c r="D401" s="44"/>
      <c r="E401" s="3"/>
      <c r="F401" s="4"/>
      <c r="G401" s="2"/>
    </row>
    <row r="402" spans="1:7" x14ac:dyDescent="0.25">
      <c r="A402" s="3"/>
      <c r="B402" s="2"/>
      <c r="C402" s="3"/>
      <c r="D402" s="44"/>
      <c r="E402" s="3"/>
      <c r="F402" s="4"/>
      <c r="G402" s="2"/>
    </row>
    <row r="403" spans="1:7" x14ac:dyDescent="0.25">
      <c r="A403" s="3"/>
      <c r="B403" s="2"/>
      <c r="C403" s="3"/>
      <c r="D403" s="44"/>
      <c r="E403" s="3"/>
      <c r="F403" s="4"/>
      <c r="G403" s="2"/>
    </row>
    <row r="404" spans="1:7" x14ac:dyDescent="0.25">
      <c r="A404" s="3"/>
      <c r="B404" s="2"/>
      <c r="C404" s="3"/>
      <c r="D404" s="44"/>
      <c r="E404" s="3"/>
      <c r="F404" s="4"/>
      <c r="G404" s="2"/>
    </row>
    <row r="405" spans="1:7" x14ac:dyDescent="0.25">
      <c r="A405" s="3"/>
      <c r="B405" s="2"/>
      <c r="C405" s="3"/>
      <c r="D405" s="44"/>
      <c r="E405" s="3"/>
      <c r="F405" s="4"/>
      <c r="G405" s="2"/>
    </row>
    <row r="406" spans="1:7" x14ac:dyDescent="0.25">
      <c r="A406" s="3"/>
      <c r="B406" s="2"/>
      <c r="C406" s="3"/>
      <c r="D406" s="44"/>
      <c r="E406" s="3"/>
      <c r="F406" s="4"/>
      <c r="G406" s="2"/>
    </row>
    <row r="407" spans="1:7" x14ac:dyDescent="0.25">
      <c r="A407" s="3"/>
      <c r="B407" s="2"/>
      <c r="C407" s="3"/>
      <c r="D407" s="44"/>
      <c r="E407" s="3"/>
      <c r="F407" s="4"/>
      <c r="G407" s="2"/>
    </row>
    <row r="408" spans="1:7" x14ac:dyDescent="0.25">
      <c r="A408" s="3"/>
      <c r="B408" s="2"/>
      <c r="C408" s="3"/>
      <c r="D408" s="44"/>
      <c r="E408" s="3"/>
      <c r="F408" s="4"/>
      <c r="G408" s="2"/>
    </row>
    <row r="409" spans="1:7" x14ac:dyDescent="0.25">
      <c r="A409" s="3"/>
      <c r="B409" s="2"/>
      <c r="C409" s="3"/>
      <c r="D409" s="44"/>
      <c r="E409" s="3"/>
      <c r="F409" s="4"/>
      <c r="G409" s="2"/>
    </row>
    <row r="410" spans="1:7" x14ac:dyDescent="0.25">
      <c r="A410" s="3"/>
      <c r="B410" s="2"/>
      <c r="C410" s="3"/>
      <c r="D410" s="44"/>
      <c r="E410" s="3"/>
      <c r="F410" s="4"/>
      <c r="G410" s="2"/>
    </row>
    <row r="411" spans="1:7" x14ac:dyDescent="0.25">
      <c r="A411" s="3"/>
      <c r="B411" s="3"/>
      <c r="C411" s="3"/>
      <c r="D411" s="44"/>
      <c r="E411" s="3"/>
      <c r="F411" s="5"/>
      <c r="G411" s="2"/>
    </row>
    <row r="412" spans="1:7" x14ac:dyDescent="0.25">
      <c r="A412" s="3"/>
      <c r="B412" s="3"/>
      <c r="C412" s="3"/>
      <c r="D412" s="44"/>
      <c r="E412" s="3"/>
      <c r="F412" s="5"/>
      <c r="G412" s="2"/>
    </row>
    <row r="413" spans="1:7" x14ac:dyDescent="0.25">
      <c r="A413" s="3"/>
      <c r="B413" s="3"/>
      <c r="C413" s="3"/>
      <c r="D413" s="44"/>
      <c r="E413" s="3"/>
      <c r="F413" s="5"/>
      <c r="G413" s="2"/>
    </row>
    <row r="414" spans="1:7" x14ac:dyDescent="0.25">
      <c r="A414" s="3"/>
      <c r="B414" s="2"/>
      <c r="C414" s="3"/>
      <c r="D414" s="44"/>
      <c r="E414" s="3"/>
      <c r="F414" s="4"/>
      <c r="G414" s="2"/>
    </row>
    <row r="415" spans="1:7" x14ac:dyDescent="0.25">
      <c r="A415" s="3"/>
      <c r="B415" s="2"/>
      <c r="C415" s="3"/>
      <c r="D415" s="44"/>
      <c r="E415" s="3"/>
      <c r="F415" s="4"/>
      <c r="G415" s="2"/>
    </row>
    <row r="416" spans="1:7" x14ac:dyDescent="0.25">
      <c r="A416" s="3"/>
      <c r="B416" s="2"/>
      <c r="C416" s="3"/>
      <c r="D416" s="44"/>
      <c r="E416" s="3"/>
      <c r="F416" s="4"/>
      <c r="G416" s="2"/>
    </row>
    <row r="417" spans="1:7" ht="15.6" x14ac:dyDescent="0.3">
      <c r="A417" s="3"/>
      <c r="B417" s="2"/>
      <c r="C417" s="3"/>
      <c r="D417" s="44"/>
      <c r="E417" s="3"/>
      <c r="F417" s="20"/>
      <c r="G417" s="8"/>
    </row>
    <row r="418" spans="1:7" ht="15.6" x14ac:dyDescent="0.3">
      <c r="A418" s="3"/>
      <c r="B418" s="7"/>
      <c r="C418" s="3"/>
      <c r="D418" s="44"/>
      <c r="E418" s="3"/>
      <c r="F418" s="4"/>
      <c r="G418" s="2"/>
    </row>
    <row r="419" spans="1:7" x14ac:dyDescent="0.25">
      <c r="A419" s="3"/>
      <c r="B419" s="2"/>
      <c r="C419" s="3"/>
      <c r="D419" s="44"/>
      <c r="E419" s="3"/>
      <c r="F419" s="4"/>
      <c r="G419" s="2"/>
    </row>
    <row r="420" spans="1:7" x14ac:dyDescent="0.25">
      <c r="A420" s="3"/>
      <c r="B420" s="2"/>
      <c r="C420" s="14"/>
      <c r="D420" s="44"/>
      <c r="E420" s="3"/>
      <c r="F420" s="4"/>
      <c r="G420" s="2"/>
    </row>
    <row r="421" spans="1:7" x14ac:dyDescent="0.25">
      <c r="A421" s="3"/>
      <c r="B421" s="2"/>
      <c r="C421" s="3"/>
      <c r="D421" s="44"/>
      <c r="E421" s="3"/>
      <c r="F421" s="4"/>
      <c r="G421" s="2"/>
    </row>
    <row r="422" spans="1:7" x14ac:dyDescent="0.25">
      <c r="A422" s="3"/>
      <c r="B422" s="2"/>
      <c r="C422" s="5"/>
      <c r="D422" s="44"/>
      <c r="E422" s="3"/>
      <c r="F422" s="4"/>
      <c r="G422" s="2"/>
    </row>
    <row r="423" spans="1:7" ht="15.6" x14ac:dyDescent="0.3">
      <c r="A423" s="3"/>
      <c r="B423" s="2"/>
      <c r="C423" s="3"/>
      <c r="D423" s="44"/>
      <c r="E423" s="3"/>
      <c r="F423" s="20"/>
      <c r="G423" s="8"/>
    </row>
    <row r="424" spans="1:7" ht="15.6" x14ac:dyDescent="0.3">
      <c r="A424" s="3"/>
      <c r="B424" s="7"/>
      <c r="C424" s="3"/>
      <c r="D424" s="44"/>
      <c r="E424" s="3"/>
      <c r="F424" s="4"/>
      <c r="G424" s="2"/>
    </row>
    <row r="425" spans="1:7" x14ac:dyDescent="0.25">
      <c r="A425" s="3"/>
      <c r="B425" s="2"/>
      <c r="C425" s="3"/>
      <c r="D425" s="44"/>
      <c r="E425" s="3"/>
      <c r="F425" s="4"/>
      <c r="G425" s="2"/>
    </row>
    <row r="426" spans="1:7" x14ac:dyDescent="0.25">
      <c r="A426" s="3"/>
      <c r="B426" s="2"/>
      <c r="C426" s="3"/>
      <c r="D426" s="44"/>
      <c r="E426" s="3"/>
      <c r="F426" s="4"/>
      <c r="G426" s="2"/>
    </row>
    <row r="427" spans="1:7" ht="15.6" x14ac:dyDescent="0.3">
      <c r="A427" s="3"/>
      <c r="B427" s="2"/>
      <c r="C427" s="3"/>
      <c r="D427" s="44"/>
      <c r="E427" s="3"/>
      <c r="F427" s="20"/>
      <c r="G427" s="8"/>
    </row>
    <row r="428" spans="1:7" x14ac:dyDescent="0.25">
      <c r="A428" s="3"/>
      <c r="B428" s="2"/>
      <c r="C428" s="3"/>
      <c r="D428" s="44"/>
      <c r="E428" s="3"/>
      <c r="F428" s="12"/>
      <c r="G428" s="4"/>
    </row>
    <row r="429" spans="1:7" ht="15.6" x14ac:dyDescent="0.3">
      <c r="A429" s="3"/>
      <c r="B429" s="2"/>
      <c r="C429" s="3"/>
      <c r="D429" s="44"/>
      <c r="E429" s="3"/>
      <c r="F429" s="15"/>
      <c r="G429" s="16"/>
    </row>
    <row r="430" spans="1:7" x14ac:dyDescent="0.25">
      <c r="A430" s="3"/>
      <c r="B430" s="2"/>
      <c r="C430" s="3"/>
      <c r="D430" s="44"/>
      <c r="E430" s="3"/>
      <c r="F430" s="4"/>
      <c r="G430" s="2"/>
    </row>
    <row r="431" spans="1:7" x14ac:dyDescent="0.25">
      <c r="A431" s="3"/>
      <c r="B431" s="2"/>
      <c r="C431" s="3"/>
      <c r="D431" s="44"/>
      <c r="E431" s="3"/>
      <c r="F431" s="4"/>
      <c r="G431" s="2"/>
    </row>
    <row r="432" spans="1:7" x14ac:dyDescent="0.25">
      <c r="A432" s="3"/>
      <c r="B432" s="2"/>
      <c r="C432" s="3"/>
      <c r="D432" s="44"/>
      <c r="E432" s="3"/>
      <c r="F432" s="5"/>
      <c r="G432" s="2"/>
    </row>
    <row r="433" spans="1:7" x14ac:dyDescent="0.25">
      <c r="A433" s="3"/>
      <c r="B433" s="17"/>
      <c r="C433" s="3"/>
      <c r="D433" s="44"/>
      <c r="E433" s="3"/>
      <c r="F433" s="5"/>
      <c r="G433" s="2"/>
    </row>
    <row r="434" spans="1:7" x14ac:dyDescent="0.25">
      <c r="A434" s="3"/>
      <c r="B434" s="2"/>
      <c r="C434" s="3"/>
      <c r="D434" s="44"/>
      <c r="E434" s="3"/>
      <c r="F434" s="5"/>
      <c r="G434" s="2"/>
    </row>
    <row r="435" spans="1:7" x14ac:dyDescent="0.25">
      <c r="A435" s="3"/>
      <c r="B435" s="17"/>
      <c r="C435" s="3"/>
      <c r="D435" s="44"/>
      <c r="E435" s="3"/>
      <c r="F435" s="5"/>
      <c r="G435" s="2"/>
    </row>
    <row r="436" spans="1:7" x14ac:dyDescent="0.25">
      <c r="A436" s="18"/>
      <c r="C436" s="18"/>
      <c r="D436" s="46"/>
      <c r="E436" s="18"/>
      <c r="F436" s="19"/>
    </row>
    <row r="437" spans="1:7" x14ac:dyDescent="0.25">
      <c r="A437" s="18"/>
      <c r="C437" s="18"/>
      <c r="D437" s="46"/>
      <c r="E437" s="18"/>
      <c r="F437" s="19"/>
    </row>
    <row r="438" spans="1:7" x14ac:dyDescent="0.25">
      <c r="A438" s="18"/>
      <c r="C438" s="18"/>
      <c r="D438" s="46"/>
      <c r="E438" s="18"/>
      <c r="F438" s="19"/>
    </row>
    <row r="439" spans="1:7" x14ac:dyDescent="0.25">
      <c r="A439" s="18"/>
      <c r="C439" s="18"/>
      <c r="D439" s="46"/>
      <c r="E439" s="18"/>
      <c r="F439" s="19"/>
    </row>
    <row r="440" spans="1:7" x14ac:dyDescent="0.25">
      <c r="A440" s="18"/>
      <c r="C440" s="18"/>
      <c r="D440" s="46"/>
      <c r="E440" s="18"/>
      <c r="F440" s="19"/>
    </row>
    <row r="441" spans="1:7" x14ac:dyDescent="0.25">
      <c r="A441" s="18"/>
      <c r="C441" s="18"/>
      <c r="D441" s="46"/>
      <c r="E441" s="18"/>
      <c r="F441" s="19"/>
    </row>
    <row r="442" spans="1:7" x14ac:dyDescent="0.25">
      <c r="A442" s="18"/>
      <c r="C442" s="18"/>
      <c r="D442" s="46"/>
      <c r="E442" s="18"/>
      <c r="F442" s="19"/>
    </row>
    <row r="462" spans="10:10" x14ac:dyDescent="0.25">
      <c r="J462" s="2"/>
    </row>
  </sheetData>
  <mergeCells count="15">
    <mergeCell ref="B153:F153"/>
    <mergeCell ref="B176:F176"/>
    <mergeCell ref="A1:G1"/>
    <mergeCell ref="B32:F32"/>
    <mergeCell ref="A33:F33"/>
    <mergeCell ref="B52:F52"/>
    <mergeCell ref="A53:F53"/>
    <mergeCell ref="B81:F81"/>
    <mergeCell ref="B103:F103"/>
    <mergeCell ref="B124:F124"/>
    <mergeCell ref="A181:G181"/>
    <mergeCell ref="F192:G192"/>
    <mergeCell ref="F193:G193"/>
    <mergeCell ref="F194:G194"/>
    <mergeCell ref="B178:F178"/>
  </mergeCells>
  <pageMargins left="0.70866141732283472" right="0.31496062992125984" top="0.39370078740157483" bottom="0.39370078740157483" header="0" footer="0"/>
  <pageSetup paperSize="9" scale="67" orientation="portrait" horizontalDpi="300" r:id="rId1"/>
  <rowBreaks count="8" manualBreakCount="8">
    <brk id="16" max="6" man="1"/>
    <brk id="32" max="6" man="1"/>
    <brk id="48" max="6" man="1"/>
    <brk id="85" max="6" man="1"/>
    <brk id="115" max="6" man="1"/>
    <brk id="124" max="6" man="1"/>
    <brk id="142" max="6" man="1"/>
    <brk id="160"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2"/>
  <sheetViews>
    <sheetView zoomScaleNormal="100" workbookViewId="0">
      <selection activeCell="G6" sqref="G6"/>
    </sheetView>
  </sheetViews>
  <sheetFormatPr defaultColWidth="9.109375" defaultRowHeight="15" x14ac:dyDescent="0.25"/>
  <cols>
    <col min="1" max="1" width="6.6640625" style="1" customWidth="1"/>
    <col min="2" max="2" width="46.6640625" style="1" customWidth="1"/>
    <col min="3" max="3" width="7.6640625" style="1" customWidth="1"/>
    <col min="4" max="4" width="14.5546875" style="43" customWidth="1"/>
    <col min="5" max="5" width="7.5546875" style="1" customWidth="1"/>
    <col min="6" max="6" width="15.88671875" style="1" customWidth="1"/>
    <col min="7" max="7" width="22.5546875" style="1" customWidth="1"/>
    <col min="8" max="16384" width="9.109375" style="1"/>
  </cols>
  <sheetData>
    <row r="1" spans="1:7" ht="57" customHeight="1" x14ac:dyDescent="0.25">
      <c r="A1" s="299" t="s">
        <v>147</v>
      </c>
      <c r="B1" s="300"/>
      <c r="C1" s="300"/>
      <c r="D1" s="300"/>
      <c r="E1" s="300"/>
      <c r="F1" s="300"/>
      <c r="G1" s="301"/>
    </row>
    <row r="2" spans="1:7" ht="21" customHeight="1" x14ac:dyDescent="0.25">
      <c r="A2" s="48" t="s">
        <v>0</v>
      </c>
      <c r="B2" s="49" t="s">
        <v>1</v>
      </c>
      <c r="C2" s="49" t="s">
        <v>2</v>
      </c>
      <c r="D2" s="50" t="s">
        <v>3</v>
      </c>
      <c r="E2" s="49" t="s">
        <v>4</v>
      </c>
      <c r="F2" s="51" t="s">
        <v>5</v>
      </c>
      <c r="G2" s="52" t="s">
        <v>16</v>
      </c>
    </row>
    <row r="3" spans="1:7" ht="24.9" customHeight="1" x14ac:dyDescent="0.25">
      <c r="A3" s="53"/>
      <c r="B3" s="54" t="s">
        <v>23</v>
      </c>
      <c r="C3" s="55"/>
      <c r="D3" s="56"/>
      <c r="E3" s="57"/>
      <c r="F3" s="58"/>
      <c r="G3" s="59"/>
    </row>
    <row r="4" spans="1:7" ht="24.9" customHeight="1" x14ac:dyDescent="0.25">
      <c r="A4" s="60" t="s">
        <v>6</v>
      </c>
      <c r="B4" s="61" t="s">
        <v>11</v>
      </c>
      <c r="C4" s="57"/>
      <c r="D4" s="62"/>
      <c r="E4" s="57"/>
      <c r="F4" s="63"/>
      <c r="G4" s="64"/>
    </row>
    <row r="5" spans="1:7" ht="21" customHeight="1" x14ac:dyDescent="0.25">
      <c r="A5" s="48">
        <v>1</v>
      </c>
      <c r="B5" s="65" t="s">
        <v>32</v>
      </c>
      <c r="C5" s="102">
        <v>650</v>
      </c>
      <c r="D5" s="56"/>
      <c r="E5" s="102" t="s">
        <v>123</v>
      </c>
      <c r="F5" s="63"/>
      <c r="G5" s="66">
        <f>F5</f>
        <v>0</v>
      </c>
    </row>
    <row r="6" spans="1:7" s="2" customFormat="1" ht="170.1" customHeight="1" x14ac:dyDescent="0.25">
      <c r="A6" s="67"/>
      <c r="B6" s="68" t="s">
        <v>33</v>
      </c>
      <c r="C6" s="102"/>
      <c r="D6" s="62"/>
      <c r="E6" s="102"/>
      <c r="F6" s="69"/>
      <c r="G6" s="70"/>
    </row>
    <row r="7" spans="1:7" ht="21" customHeight="1" x14ac:dyDescent="0.25">
      <c r="A7" s="48">
        <v>2</v>
      </c>
      <c r="B7" s="65" t="s">
        <v>171</v>
      </c>
      <c r="C7" s="102">
        <v>200</v>
      </c>
      <c r="D7" s="56"/>
      <c r="E7" s="102" t="s">
        <v>123</v>
      </c>
      <c r="F7" s="58"/>
      <c r="G7" s="66">
        <f>F7</f>
        <v>0</v>
      </c>
    </row>
    <row r="8" spans="1:7" s="2" customFormat="1" ht="95.1" customHeight="1" x14ac:dyDescent="0.25">
      <c r="A8" s="67"/>
      <c r="B8" s="68" t="s">
        <v>172</v>
      </c>
      <c r="C8" s="102"/>
      <c r="D8" s="62"/>
      <c r="E8" s="102"/>
      <c r="F8" s="69"/>
      <c r="G8" s="70"/>
    </row>
    <row r="9" spans="1:7" ht="21" customHeight="1" x14ac:dyDescent="0.25">
      <c r="A9" s="48">
        <v>3</v>
      </c>
      <c r="B9" s="65" t="s">
        <v>15</v>
      </c>
      <c r="C9" s="57">
        <v>15</v>
      </c>
      <c r="D9" s="56"/>
      <c r="E9" s="102" t="s">
        <v>123</v>
      </c>
      <c r="F9" s="58"/>
      <c r="G9" s="66">
        <f>SUM(F9)</f>
        <v>0</v>
      </c>
    </row>
    <row r="10" spans="1:7" s="2" customFormat="1" ht="90" x14ac:dyDescent="0.25">
      <c r="A10" s="67"/>
      <c r="B10" s="71" t="s">
        <v>159</v>
      </c>
      <c r="C10" s="57"/>
      <c r="D10" s="62"/>
      <c r="E10" s="57"/>
      <c r="F10" s="69"/>
      <c r="G10" s="70"/>
    </row>
    <row r="11" spans="1:7" ht="18" customHeight="1" x14ac:dyDescent="0.25">
      <c r="A11" s="48">
        <v>4</v>
      </c>
      <c r="B11" s="72" t="s">
        <v>58</v>
      </c>
      <c r="C11" s="57">
        <f>3.5*2.5</f>
        <v>8.75</v>
      </c>
      <c r="D11" s="56"/>
      <c r="E11" s="57" t="s">
        <v>14</v>
      </c>
      <c r="F11" s="63"/>
      <c r="G11" s="66">
        <f>SUM(F11)</f>
        <v>0</v>
      </c>
    </row>
    <row r="12" spans="1:7" ht="95.1" customHeight="1" x14ac:dyDescent="0.25">
      <c r="A12" s="73"/>
      <c r="B12" s="71" t="s">
        <v>160</v>
      </c>
      <c r="C12" s="55"/>
      <c r="D12" s="62"/>
      <c r="E12" s="57"/>
      <c r="F12" s="69"/>
      <c r="G12" s="70"/>
    </row>
    <row r="13" spans="1:7" ht="21" customHeight="1" x14ac:dyDescent="0.25">
      <c r="A13" s="48">
        <v>5</v>
      </c>
      <c r="B13" s="72" t="s">
        <v>12</v>
      </c>
      <c r="C13" s="57">
        <v>70</v>
      </c>
      <c r="D13" s="56"/>
      <c r="E13" s="57" t="s">
        <v>14</v>
      </c>
      <c r="F13" s="63"/>
      <c r="G13" s="66">
        <f>SUM(F13)</f>
        <v>0</v>
      </c>
    </row>
    <row r="14" spans="1:7" ht="129.9" customHeight="1" x14ac:dyDescent="0.25">
      <c r="A14" s="67"/>
      <c r="B14" s="68" t="s">
        <v>117</v>
      </c>
      <c r="C14" s="57"/>
      <c r="D14" s="62"/>
      <c r="E14" s="57"/>
      <c r="F14" s="69"/>
      <c r="G14" s="70"/>
    </row>
    <row r="15" spans="1:7" ht="21" customHeight="1" x14ac:dyDescent="0.25">
      <c r="A15" s="48">
        <v>6</v>
      </c>
      <c r="B15" s="74" t="s">
        <v>139</v>
      </c>
      <c r="C15" s="57">
        <v>245</v>
      </c>
      <c r="D15" s="56"/>
      <c r="E15" s="57" t="s">
        <v>123</v>
      </c>
      <c r="F15" s="63"/>
      <c r="G15" s="66">
        <f>SUM(F15)</f>
        <v>0</v>
      </c>
    </row>
    <row r="16" spans="1:7" s="2" customFormat="1" ht="129.9" customHeight="1" x14ac:dyDescent="0.25">
      <c r="A16" s="67"/>
      <c r="B16" s="75" t="s">
        <v>161</v>
      </c>
      <c r="C16" s="55"/>
      <c r="D16" s="62"/>
      <c r="E16" s="57"/>
      <c r="F16" s="69"/>
      <c r="G16" s="70"/>
    </row>
    <row r="17" spans="1:7" ht="21" customHeight="1" x14ac:dyDescent="0.25">
      <c r="A17" s="48">
        <v>7</v>
      </c>
      <c r="B17" s="74" t="s">
        <v>38</v>
      </c>
      <c r="C17" s="57"/>
      <c r="D17" s="56"/>
      <c r="E17" s="57"/>
      <c r="F17" s="63"/>
      <c r="G17" s="66">
        <f>SUM(F19:F22)</f>
        <v>0</v>
      </c>
    </row>
    <row r="18" spans="1:7" s="2" customFormat="1" ht="159.9" customHeight="1" x14ac:dyDescent="0.25">
      <c r="A18" s="67"/>
      <c r="B18" s="68" t="s">
        <v>39</v>
      </c>
      <c r="C18" s="55"/>
      <c r="D18" s="62"/>
      <c r="E18" s="57"/>
      <c r="F18" s="69"/>
      <c r="G18" s="70"/>
    </row>
    <row r="19" spans="1:7" s="2" customFormat="1" ht="36.9" customHeight="1" x14ac:dyDescent="0.25">
      <c r="A19" s="67" t="s">
        <v>108</v>
      </c>
      <c r="B19" s="76" t="s">
        <v>40</v>
      </c>
      <c r="C19" s="55">
        <v>1</v>
      </c>
      <c r="D19" s="62"/>
      <c r="E19" s="57" t="s">
        <v>10</v>
      </c>
      <c r="F19" s="63"/>
      <c r="G19" s="70"/>
    </row>
    <row r="20" spans="1:7" s="2" customFormat="1" ht="170.1" customHeight="1" x14ac:dyDescent="0.25">
      <c r="A20" s="67" t="s">
        <v>112</v>
      </c>
      <c r="B20" s="75" t="s">
        <v>85</v>
      </c>
      <c r="C20" s="55">
        <v>1</v>
      </c>
      <c r="D20" s="62"/>
      <c r="E20" s="57" t="s">
        <v>51</v>
      </c>
      <c r="F20" s="63"/>
      <c r="G20" s="70"/>
    </row>
    <row r="21" spans="1:7" s="2" customFormat="1" ht="141" customHeight="1" x14ac:dyDescent="0.25">
      <c r="A21" s="67" t="s">
        <v>118</v>
      </c>
      <c r="B21" s="77" t="s">
        <v>57</v>
      </c>
      <c r="C21" s="55">
        <v>2</v>
      </c>
      <c r="D21" s="62"/>
      <c r="E21" s="57" t="s">
        <v>10</v>
      </c>
      <c r="F21" s="63"/>
      <c r="G21" s="70"/>
    </row>
    <row r="22" spans="1:7" s="2" customFormat="1" ht="105" customHeight="1" x14ac:dyDescent="0.25">
      <c r="A22" s="67"/>
      <c r="B22" s="78" t="s">
        <v>45</v>
      </c>
      <c r="C22" s="55">
        <v>5</v>
      </c>
      <c r="D22" s="62"/>
      <c r="E22" s="57" t="s">
        <v>10</v>
      </c>
      <c r="F22" s="63"/>
      <c r="G22" s="70"/>
    </row>
    <row r="23" spans="1:7" ht="21" customHeight="1" x14ac:dyDescent="0.25">
      <c r="A23" s="48">
        <v>8</v>
      </c>
      <c r="B23" s="74" t="s">
        <v>168</v>
      </c>
      <c r="C23" s="102"/>
      <c r="D23" s="56"/>
      <c r="E23" s="102"/>
      <c r="F23" s="63"/>
      <c r="G23" s="66">
        <f>F23</f>
        <v>0</v>
      </c>
    </row>
    <row r="24" spans="1:7" s="2" customFormat="1" ht="80.099999999999994" customHeight="1" x14ac:dyDescent="0.25">
      <c r="A24" s="67" t="s">
        <v>108</v>
      </c>
      <c r="B24" s="107" t="s">
        <v>169</v>
      </c>
      <c r="C24" s="102">
        <v>1600</v>
      </c>
      <c r="D24" s="56"/>
      <c r="E24" s="102" t="s">
        <v>149</v>
      </c>
      <c r="F24" s="63"/>
      <c r="G24" s="81">
        <f>SUM(F24)</f>
        <v>0</v>
      </c>
    </row>
    <row r="25" spans="1:7" s="2" customFormat="1" ht="75" customHeight="1" x14ac:dyDescent="0.25">
      <c r="A25" s="67" t="s">
        <v>112</v>
      </c>
      <c r="B25" s="106" t="s">
        <v>170</v>
      </c>
      <c r="C25" s="102">
        <v>100</v>
      </c>
      <c r="D25" s="56"/>
      <c r="E25" s="102" t="s">
        <v>149</v>
      </c>
      <c r="F25" s="63"/>
      <c r="G25" s="81">
        <f>SUM(F25)</f>
        <v>0</v>
      </c>
    </row>
    <row r="26" spans="1:7" s="11" customFormat="1" ht="21" customHeight="1" x14ac:dyDescent="0.3">
      <c r="A26" s="48">
        <v>9</v>
      </c>
      <c r="B26" s="80" t="s">
        <v>167</v>
      </c>
      <c r="C26" s="55"/>
      <c r="D26" s="62"/>
      <c r="E26" s="57"/>
      <c r="F26" s="69"/>
      <c r="G26" s="81">
        <f>SUM(F27:F31)</f>
        <v>0</v>
      </c>
    </row>
    <row r="27" spans="1:7" s="2" customFormat="1" ht="82.8" x14ac:dyDescent="0.25">
      <c r="A27" s="67" t="s">
        <v>108</v>
      </c>
      <c r="B27" s="75" t="s">
        <v>65</v>
      </c>
      <c r="C27" s="55">
        <v>12</v>
      </c>
      <c r="D27" s="62"/>
      <c r="E27" s="57" t="s">
        <v>123</v>
      </c>
      <c r="F27" s="63"/>
      <c r="G27" s="70"/>
    </row>
    <row r="28" spans="1:7" s="2" customFormat="1" ht="55.2" x14ac:dyDescent="0.25">
      <c r="A28" s="67" t="s">
        <v>112</v>
      </c>
      <c r="B28" s="75" t="s">
        <v>68</v>
      </c>
      <c r="C28" s="55">
        <v>60</v>
      </c>
      <c r="D28" s="62"/>
      <c r="E28" s="57" t="s">
        <v>123</v>
      </c>
      <c r="F28" s="63"/>
      <c r="G28" s="70"/>
    </row>
    <row r="29" spans="1:7" s="2" customFormat="1" ht="41.4" x14ac:dyDescent="0.25">
      <c r="A29" s="67" t="s">
        <v>118</v>
      </c>
      <c r="B29" s="75" t="s">
        <v>69</v>
      </c>
      <c r="C29" s="55">
        <v>10</v>
      </c>
      <c r="D29" s="62"/>
      <c r="E29" s="57" t="s">
        <v>123</v>
      </c>
      <c r="F29" s="63"/>
      <c r="G29" s="70"/>
    </row>
    <row r="30" spans="1:7" s="2" customFormat="1" ht="41.4" x14ac:dyDescent="0.25">
      <c r="A30" s="67" t="s">
        <v>119</v>
      </c>
      <c r="B30" s="75" t="s">
        <v>70</v>
      </c>
      <c r="C30" s="55">
        <v>4.5</v>
      </c>
      <c r="D30" s="62"/>
      <c r="E30" s="57" t="s">
        <v>123</v>
      </c>
      <c r="F30" s="63"/>
      <c r="G30" s="70"/>
    </row>
    <row r="31" spans="1:7" s="2" customFormat="1" ht="56.4" x14ac:dyDescent="0.25">
      <c r="A31" s="67" t="s">
        <v>120</v>
      </c>
      <c r="B31" s="82" t="s">
        <v>71</v>
      </c>
      <c r="C31" s="55">
        <v>6</v>
      </c>
      <c r="D31" s="62"/>
      <c r="E31" s="57" t="s">
        <v>10</v>
      </c>
      <c r="F31" s="63"/>
      <c r="G31" s="70"/>
    </row>
    <row r="32" spans="1:7" ht="24.9" customHeight="1" x14ac:dyDescent="0.25">
      <c r="A32" s="83"/>
      <c r="B32" s="305" t="s">
        <v>27</v>
      </c>
      <c r="C32" s="305"/>
      <c r="D32" s="305"/>
      <c r="E32" s="305"/>
      <c r="F32" s="305"/>
      <c r="G32" s="84">
        <f>SUM(G5:G26)</f>
        <v>0</v>
      </c>
    </row>
    <row r="33" spans="1:7" ht="11.1" customHeight="1" x14ac:dyDescent="0.25">
      <c r="A33" s="306"/>
      <c r="B33" s="307"/>
      <c r="C33" s="307"/>
      <c r="D33" s="307"/>
      <c r="E33" s="307"/>
      <c r="F33" s="307"/>
      <c r="G33" s="64"/>
    </row>
    <row r="34" spans="1:7" ht="24.9" customHeight="1" x14ac:dyDescent="0.25">
      <c r="A34" s="60" t="s">
        <v>7</v>
      </c>
      <c r="B34" s="61" t="s">
        <v>86</v>
      </c>
      <c r="C34" s="57"/>
      <c r="D34" s="62"/>
      <c r="E34" s="57"/>
      <c r="F34" s="63"/>
      <c r="G34" s="64"/>
    </row>
    <row r="35" spans="1:7" ht="21" customHeight="1" x14ac:dyDescent="0.25">
      <c r="A35" s="48">
        <v>1</v>
      </c>
      <c r="B35" s="65" t="s">
        <v>55</v>
      </c>
      <c r="C35" s="57">
        <v>125</v>
      </c>
      <c r="D35" s="56"/>
      <c r="E35" s="57" t="s">
        <v>14</v>
      </c>
      <c r="F35" s="58"/>
      <c r="G35" s="66">
        <f>SUM(F35)</f>
        <v>0</v>
      </c>
    </row>
    <row r="36" spans="1:7" s="2" customFormat="1" ht="309.89999999999998" customHeight="1" x14ac:dyDescent="0.25">
      <c r="A36" s="67"/>
      <c r="B36" s="85" t="s">
        <v>56</v>
      </c>
      <c r="C36" s="57"/>
      <c r="D36" s="62"/>
      <c r="E36" s="57"/>
      <c r="F36" s="69"/>
      <c r="G36" s="70"/>
    </row>
    <row r="37" spans="1:7" ht="21" customHeight="1" x14ac:dyDescent="0.25">
      <c r="A37" s="48">
        <v>2</v>
      </c>
      <c r="B37" s="65" t="s">
        <v>32</v>
      </c>
      <c r="C37" s="102">
        <v>130</v>
      </c>
      <c r="D37" s="56"/>
      <c r="E37" s="102" t="s">
        <v>123</v>
      </c>
      <c r="F37" s="63"/>
      <c r="G37" s="66">
        <f>F37</f>
        <v>0</v>
      </c>
    </row>
    <row r="38" spans="1:7" s="2" customFormat="1" ht="170.1" customHeight="1" x14ac:dyDescent="0.25">
      <c r="A38" s="67"/>
      <c r="B38" s="68" t="s">
        <v>33</v>
      </c>
      <c r="C38" s="102"/>
      <c r="D38" s="62"/>
      <c r="E38" s="102"/>
      <c r="F38" s="69"/>
      <c r="G38" s="70"/>
    </row>
    <row r="39" spans="1:7" ht="21" customHeight="1" x14ac:dyDescent="0.25">
      <c r="A39" s="48">
        <v>3</v>
      </c>
      <c r="B39" s="65" t="s">
        <v>171</v>
      </c>
      <c r="C39" s="102">
        <v>30</v>
      </c>
      <c r="D39" s="56"/>
      <c r="E39" s="102" t="s">
        <v>123</v>
      </c>
      <c r="F39" s="58"/>
      <c r="G39" s="66">
        <f>F39</f>
        <v>0</v>
      </c>
    </row>
    <row r="40" spans="1:7" s="2" customFormat="1" ht="95.1" customHeight="1" x14ac:dyDescent="0.25">
      <c r="A40" s="67"/>
      <c r="B40" s="68" t="s">
        <v>172</v>
      </c>
      <c r="C40" s="102"/>
      <c r="D40" s="62"/>
      <c r="E40" s="102"/>
      <c r="F40" s="69"/>
      <c r="G40" s="70"/>
    </row>
    <row r="41" spans="1:7" ht="18" customHeight="1" x14ac:dyDescent="0.25">
      <c r="A41" s="48">
        <v>4</v>
      </c>
      <c r="B41" s="65" t="s">
        <v>28</v>
      </c>
      <c r="C41" s="57">
        <v>21</v>
      </c>
      <c r="D41" s="56"/>
      <c r="E41" s="102" t="s">
        <v>123</v>
      </c>
      <c r="F41" s="58"/>
      <c r="G41" s="66">
        <f>SUM(F41)</f>
        <v>0</v>
      </c>
    </row>
    <row r="42" spans="1:7" s="2" customFormat="1" ht="105.6" x14ac:dyDescent="0.25">
      <c r="A42" s="67"/>
      <c r="B42" s="71" t="s">
        <v>134</v>
      </c>
      <c r="C42" s="57"/>
      <c r="D42" s="62"/>
      <c r="E42" s="57"/>
      <c r="F42" s="69"/>
      <c r="G42" s="70"/>
    </row>
    <row r="43" spans="1:7" ht="18" customHeight="1" x14ac:dyDescent="0.25">
      <c r="A43" s="48">
        <v>5</v>
      </c>
      <c r="B43" s="72" t="s">
        <v>58</v>
      </c>
      <c r="C43" s="57">
        <f>10*2.5</f>
        <v>25</v>
      </c>
      <c r="D43" s="56"/>
      <c r="E43" s="57" t="s">
        <v>14</v>
      </c>
      <c r="F43" s="63"/>
      <c r="G43" s="66">
        <f>SUM(F43)</f>
        <v>0</v>
      </c>
    </row>
    <row r="44" spans="1:7" ht="95.1" customHeight="1" x14ac:dyDescent="0.25">
      <c r="A44" s="73"/>
      <c r="B44" s="71" t="s">
        <v>162</v>
      </c>
      <c r="C44" s="55"/>
      <c r="D44" s="62"/>
      <c r="E44" s="57"/>
      <c r="F44" s="69"/>
      <c r="G44" s="70"/>
    </row>
    <row r="45" spans="1:7" ht="21" customHeight="1" x14ac:dyDescent="0.25">
      <c r="A45" s="48">
        <v>6</v>
      </c>
      <c r="B45" s="72" t="s">
        <v>12</v>
      </c>
      <c r="C45" s="57">
        <v>100</v>
      </c>
      <c r="D45" s="56"/>
      <c r="E45" s="57" t="s">
        <v>14</v>
      </c>
      <c r="F45" s="63"/>
      <c r="G45" s="66">
        <f>SUM(F45)</f>
        <v>0</v>
      </c>
    </row>
    <row r="46" spans="1:7" ht="129.9" customHeight="1" x14ac:dyDescent="0.25">
      <c r="A46" s="67"/>
      <c r="B46" s="68" t="s">
        <v>117</v>
      </c>
      <c r="C46" s="57"/>
      <c r="D46" s="62"/>
      <c r="E46" s="57"/>
      <c r="F46" s="69"/>
      <c r="G46" s="70"/>
    </row>
    <row r="47" spans="1:7" ht="21" customHeight="1" x14ac:dyDescent="0.25">
      <c r="A47" s="48">
        <v>7</v>
      </c>
      <c r="B47" s="74" t="s">
        <v>38</v>
      </c>
      <c r="C47" s="57"/>
      <c r="D47" s="56"/>
      <c r="E47" s="57"/>
      <c r="F47" s="63"/>
      <c r="G47" s="66">
        <f>SUM(F49:F51)</f>
        <v>0</v>
      </c>
    </row>
    <row r="48" spans="1:7" s="2" customFormat="1" ht="159.9" customHeight="1" x14ac:dyDescent="0.25">
      <c r="A48" s="67"/>
      <c r="B48" s="68" t="s">
        <v>39</v>
      </c>
      <c r="C48" s="55"/>
      <c r="D48" s="62"/>
      <c r="E48" s="57"/>
      <c r="F48" s="69"/>
      <c r="G48" s="70"/>
    </row>
    <row r="49" spans="1:7" s="2" customFormat="1" ht="36.9" customHeight="1" x14ac:dyDescent="0.25">
      <c r="A49" s="67" t="s">
        <v>108</v>
      </c>
      <c r="B49" s="76" t="s">
        <v>127</v>
      </c>
      <c r="C49" s="55">
        <v>1</v>
      </c>
      <c r="D49" s="56"/>
      <c r="E49" s="57" t="s">
        <v>10</v>
      </c>
      <c r="F49" s="63"/>
      <c r="G49" s="70"/>
    </row>
    <row r="50" spans="1:7" s="2" customFormat="1" ht="24.9" customHeight="1" x14ac:dyDescent="0.25">
      <c r="A50" s="67" t="s">
        <v>112</v>
      </c>
      <c r="B50" s="76" t="s">
        <v>42</v>
      </c>
      <c r="C50" s="55">
        <v>3</v>
      </c>
      <c r="D50" s="56"/>
      <c r="E50" s="57" t="s">
        <v>10</v>
      </c>
      <c r="F50" s="63"/>
      <c r="G50" s="70"/>
    </row>
    <row r="51" spans="1:7" s="2" customFormat="1" ht="174.9" customHeight="1" x14ac:dyDescent="0.25">
      <c r="A51" s="67" t="s">
        <v>118</v>
      </c>
      <c r="B51" s="75" t="s">
        <v>64</v>
      </c>
      <c r="C51" s="55">
        <v>1</v>
      </c>
      <c r="D51" s="62"/>
      <c r="E51" s="57" t="s">
        <v>51</v>
      </c>
      <c r="F51" s="63"/>
      <c r="G51" s="70"/>
    </row>
    <row r="52" spans="1:7" ht="21" customHeight="1" x14ac:dyDescent="0.25">
      <c r="A52" s="48">
        <v>8</v>
      </c>
      <c r="B52" s="74" t="s">
        <v>168</v>
      </c>
      <c r="C52" s="102"/>
      <c r="D52" s="56"/>
      <c r="E52" s="102"/>
      <c r="F52" s="63"/>
      <c r="G52" s="66">
        <f>F52</f>
        <v>0</v>
      </c>
    </row>
    <row r="53" spans="1:7" s="2" customFormat="1" ht="80.099999999999994" customHeight="1" x14ac:dyDescent="0.25">
      <c r="A53" s="67" t="s">
        <v>108</v>
      </c>
      <c r="B53" s="107" t="s">
        <v>169</v>
      </c>
      <c r="C53" s="102">
        <v>400</v>
      </c>
      <c r="D53" s="56"/>
      <c r="E53" s="102" t="s">
        <v>149</v>
      </c>
      <c r="F53" s="63"/>
      <c r="G53" s="81">
        <f>SUM(F53)</f>
        <v>0</v>
      </c>
    </row>
    <row r="54" spans="1:7" s="2" customFormat="1" ht="75" customHeight="1" x14ac:dyDescent="0.25">
      <c r="A54" s="67" t="s">
        <v>112</v>
      </c>
      <c r="B54" s="106" t="s">
        <v>170</v>
      </c>
      <c r="C54" s="102">
        <v>50</v>
      </c>
      <c r="D54" s="56"/>
      <c r="E54" s="102" t="s">
        <v>149</v>
      </c>
      <c r="F54" s="63"/>
      <c r="G54" s="81">
        <f>SUM(F54)</f>
        <v>0</v>
      </c>
    </row>
    <row r="55" spans="1:7" s="11" customFormat="1" ht="21" customHeight="1" x14ac:dyDescent="0.3">
      <c r="A55" s="48">
        <v>9</v>
      </c>
      <c r="B55" s="80" t="s">
        <v>167</v>
      </c>
      <c r="C55" s="55"/>
      <c r="D55" s="62"/>
      <c r="E55" s="57"/>
      <c r="F55" s="69"/>
      <c r="G55" s="81">
        <f>SUM(F56:F59)</f>
        <v>0</v>
      </c>
    </row>
    <row r="56" spans="1:7" s="2" customFormat="1" ht="69" x14ac:dyDescent="0.25">
      <c r="A56" s="67" t="s">
        <v>108</v>
      </c>
      <c r="B56" s="75" t="s">
        <v>67</v>
      </c>
      <c r="C56" s="55">
        <v>50</v>
      </c>
      <c r="D56" s="62"/>
      <c r="E56" s="57" t="s">
        <v>123</v>
      </c>
      <c r="F56" s="63"/>
      <c r="G56" s="70"/>
    </row>
    <row r="57" spans="1:7" s="2" customFormat="1" ht="82.8" x14ac:dyDescent="0.25">
      <c r="A57" s="67" t="s">
        <v>112</v>
      </c>
      <c r="B57" s="75" t="s">
        <v>65</v>
      </c>
      <c r="C57" s="55">
        <v>12</v>
      </c>
      <c r="D57" s="62"/>
      <c r="E57" s="57" t="s">
        <v>123</v>
      </c>
      <c r="F57" s="63"/>
      <c r="G57" s="70"/>
    </row>
    <row r="58" spans="1:7" s="2" customFormat="1" ht="55.2" x14ac:dyDescent="0.25">
      <c r="A58" s="67" t="s">
        <v>118</v>
      </c>
      <c r="B58" s="75" t="s">
        <v>68</v>
      </c>
      <c r="C58" s="55">
        <v>100</v>
      </c>
      <c r="D58" s="62"/>
      <c r="E58" s="57" t="s">
        <v>123</v>
      </c>
      <c r="F58" s="63"/>
      <c r="G58" s="70"/>
    </row>
    <row r="59" spans="1:7" s="2" customFormat="1" ht="41.4" x14ac:dyDescent="0.25">
      <c r="A59" s="67" t="s">
        <v>119</v>
      </c>
      <c r="B59" s="75" t="s">
        <v>70</v>
      </c>
      <c r="C59" s="55">
        <v>3</v>
      </c>
      <c r="D59" s="62"/>
      <c r="E59" s="57" t="s">
        <v>123</v>
      </c>
      <c r="F59" s="63"/>
      <c r="G59" s="70"/>
    </row>
    <row r="60" spans="1:7" ht="24.9" customHeight="1" x14ac:dyDescent="0.25">
      <c r="A60" s="83"/>
      <c r="B60" s="305" t="s">
        <v>135</v>
      </c>
      <c r="C60" s="305"/>
      <c r="D60" s="305"/>
      <c r="E60" s="305"/>
      <c r="F60" s="305"/>
      <c r="G60" s="84">
        <f>SUM(G35:G56)</f>
        <v>0</v>
      </c>
    </row>
    <row r="61" spans="1:7" ht="11.1" customHeight="1" x14ac:dyDescent="0.25">
      <c r="A61" s="306"/>
      <c r="B61" s="307"/>
      <c r="C61" s="307"/>
      <c r="D61" s="307"/>
      <c r="E61" s="307"/>
      <c r="F61" s="307"/>
      <c r="G61" s="84"/>
    </row>
    <row r="62" spans="1:7" ht="24.9" customHeight="1" x14ac:dyDescent="0.25">
      <c r="A62" s="60" t="s">
        <v>8</v>
      </c>
      <c r="B62" s="61" t="s">
        <v>87</v>
      </c>
      <c r="C62" s="57"/>
      <c r="D62" s="62"/>
      <c r="E62" s="57"/>
      <c r="F62" s="63"/>
      <c r="G62" s="64"/>
    </row>
    <row r="63" spans="1:7" ht="21" customHeight="1" x14ac:dyDescent="0.25">
      <c r="A63" s="48">
        <v>1</v>
      </c>
      <c r="B63" s="65" t="s">
        <v>55</v>
      </c>
      <c r="C63" s="57">
        <v>110</v>
      </c>
      <c r="D63" s="56"/>
      <c r="E63" s="57" t="s">
        <v>14</v>
      </c>
      <c r="F63" s="58"/>
      <c r="G63" s="66">
        <f>SUM(F63)</f>
        <v>0</v>
      </c>
    </row>
    <row r="64" spans="1:7" s="2" customFormat="1" ht="309.89999999999998" customHeight="1" x14ac:dyDescent="0.25">
      <c r="A64" s="67"/>
      <c r="B64" s="85" t="s">
        <v>56</v>
      </c>
      <c r="C64" s="57"/>
      <c r="D64" s="62"/>
      <c r="E64" s="57"/>
      <c r="F64" s="69"/>
      <c r="G64" s="70"/>
    </row>
    <row r="65" spans="1:7" ht="21" customHeight="1" x14ac:dyDescent="0.25">
      <c r="A65" s="48">
        <v>2</v>
      </c>
      <c r="B65" s="65" t="s">
        <v>32</v>
      </c>
      <c r="C65" s="57">
        <v>100</v>
      </c>
      <c r="D65" s="56"/>
      <c r="E65" s="57" t="s">
        <v>123</v>
      </c>
      <c r="F65" s="63"/>
      <c r="G65" s="66">
        <f>F65</f>
        <v>0</v>
      </c>
    </row>
    <row r="66" spans="1:7" s="2" customFormat="1" ht="170.1" customHeight="1" x14ac:dyDescent="0.25">
      <c r="A66" s="67"/>
      <c r="B66" s="68" t="s">
        <v>33</v>
      </c>
      <c r="C66" s="57"/>
      <c r="D66" s="62"/>
      <c r="E66" s="57"/>
      <c r="F66" s="69"/>
      <c r="G66" s="70"/>
    </row>
    <row r="67" spans="1:7" ht="21" customHeight="1" x14ac:dyDescent="0.25">
      <c r="A67" s="48">
        <v>3</v>
      </c>
      <c r="B67" s="65" t="s">
        <v>30</v>
      </c>
      <c r="C67" s="57">
        <v>100</v>
      </c>
      <c r="D67" s="56"/>
      <c r="E67" s="57" t="s">
        <v>123</v>
      </c>
      <c r="F67" s="63"/>
      <c r="G67" s="66">
        <f>F67</f>
        <v>0</v>
      </c>
    </row>
    <row r="68" spans="1:7" s="2" customFormat="1" ht="69.900000000000006" customHeight="1" x14ac:dyDescent="0.25">
      <c r="A68" s="67"/>
      <c r="B68" s="71" t="s">
        <v>31</v>
      </c>
      <c r="C68" s="57"/>
      <c r="D68" s="62"/>
      <c r="E68" s="57"/>
      <c r="F68" s="69"/>
      <c r="G68" s="70"/>
    </row>
    <row r="69" spans="1:7" ht="18" customHeight="1" x14ac:dyDescent="0.25">
      <c r="A69" s="48">
        <v>4</v>
      </c>
      <c r="B69" s="65" t="s">
        <v>28</v>
      </c>
      <c r="C69" s="57">
        <v>7</v>
      </c>
      <c r="D69" s="56"/>
      <c r="E69" s="57" t="s">
        <v>9</v>
      </c>
      <c r="F69" s="58"/>
      <c r="G69" s="66">
        <f>F69</f>
        <v>0</v>
      </c>
    </row>
    <row r="70" spans="1:7" s="2" customFormat="1" ht="90.6" x14ac:dyDescent="0.25">
      <c r="A70" s="67"/>
      <c r="B70" s="71" t="s">
        <v>130</v>
      </c>
      <c r="C70" s="57"/>
      <c r="D70" s="62"/>
      <c r="E70" s="57"/>
      <c r="F70" s="69"/>
      <c r="G70" s="70"/>
    </row>
    <row r="71" spans="1:7" ht="18" customHeight="1" x14ac:dyDescent="0.25">
      <c r="A71" s="48">
        <v>5</v>
      </c>
      <c r="B71" s="72" t="s">
        <v>58</v>
      </c>
      <c r="C71" s="57">
        <f>10.5*2.5</f>
        <v>26.25</v>
      </c>
      <c r="D71" s="56"/>
      <c r="E71" s="57" t="s">
        <v>14</v>
      </c>
      <c r="F71" s="63"/>
      <c r="G71" s="66">
        <f>F71</f>
        <v>0</v>
      </c>
    </row>
    <row r="72" spans="1:7" ht="95.1" customHeight="1" x14ac:dyDescent="0.25">
      <c r="A72" s="73"/>
      <c r="B72" s="71" t="s">
        <v>163</v>
      </c>
      <c r="C72" s="55"/>
      <c r="D72" s="62"/>
      <c r="E72" s="57"/>
      <c r="F72" s="69"/>
      <c r="G72" s="70"/>
    </row>
    <row r="73" spans="1:7" ht="21" customHeight="1" x14ac:dyDescent="0.25">
      <c r="A73" s="48">
        <v>6</v>
      </c>
      <c r="B73" s="72" t="s">
        <v>12</v>
      </c>
      <c r="C73" s="57">
        <v>100</v>
      </c>
      <c r="D73" s="56"/>
      <c r="E73" s="57" t="s">
        <v>14</v>
      </c>
      <c r="F73" s="63"/>
      <c r="G73" s="66">
        <f>F73</f>
        <v>0</v>
      </c>
    </row>
    <row r="74" spans="1:7" ht="121.5" customHeight="1" x14ac:dyDescent="0.25">
      <c r="A74" s="67"/>
      <c r="B74" s="68" t="s">
        <v>117</v>
      </c>
      <c r="C74" s="57"/>
      <c r="D74" s="62"/>
      <c r="E74" s="57"/>
      <c r="F74" s="69"/>
      <c r="G74" s="70"/>
    </row>
    <row r="75" spans="1:7" ht="21" customHeight="1" x14ac:dyDescent="0.25">
      <c r="A75" s="48">
        <v>7</v>
      </c>
      <c r="B75" s="74" t="s">
        <v>38</v>
      </c>
      <c r="C75" s="57"/>
      <c r="D75" s="56"/>
      <c r="E75" s="57"/>
      <c r="F75" s="63"/>
      <c r="G75" s="66">
        <f>SUM(F77:F79)</f>
        <v>0</v>
      </c>
    </row>
    <row r="76" spans="1:7" s="2" customFormat="1" ht="159.9" customHeight="1" x14ac:dyDescent="0.25">
      <c r="A76" s="67"/>
      <c r="B76" s="68" t="s">
        <v>39</v>
      </c>
      <c r="C76" s="55"/>
      <c r="D76" s="62"/>
      <c r="E76" s="57"/>
      <c r="F76" s="69"/>
      <c r="G76" s="70"/>
    </row>
    <row r="77" spans="1:7" s="2" customFormat="1" ht="36.9" customHeight="1" x14ac:dyDescent="0.25">
      <c r="A77" s="67" t="s">
        <v>108</v>
      </c>
      <c r="B77" s="76" t="s">
        <v>40</v>
      </c>
      <c r="C77" s="55">
        <v>1</v>
      </c>
      <c r="D77" s="62"/>
      <c r="E77" s="57" t="s">
        <v>10</v>
      </c>
      <c r="F77" s="63"/>
      <c r="G77" s="70"/>
    </row>
    <row r="78" spans="1:7" s="2" customFormat="1" ht="24.9" customHeight="1" x14ac:dyDescent="0.25">
      <c r="A78" s="67" t="s">
        <v>112</v>
      </c>
      <c r="B78" s="76" t="s">
        <v>42</v>
      </c>
      <c r="C78" s="55">
        <v>3</v>
      </c>
      <c r="D78" s="62"/>
      <c r="E78" s="57" t="s">
        <v>10</v>
      </c>
      <c r="F78" s="63"/>
      <c r="G78" s="70"/>
    </row>
    <row r="79" spans="1:7" s="2" customFormat="1" ht="174.9" customHeight="1" x14ac:dyDescent="0.25">
      <c r="A79" s="67" t="s">
        <v>8</v>
      </c>
      <c r="B79" s="75" t="s">
        <v>64</v>
      </c>
      <c r="C79" s="55">
        <v>1</v>
      </c>
      <c r="D79" s="62"/>
      <c r="E79" s="57" t="s">
        <v>51</v>
      </c>
      <c r="F79" s="63"/>
      <c r="G79" s="70"/>
    </row>
    <row r="80" spans="1:7" ht="21" customHeight="1" x14ac:dyDescent="0.25">
      <c r="A80" s="48">
        <v>8</v>
      </c>
      <c r="B80" s="74" t="s">
        <v>168</v>
      </c>
      <c r="C80" s="102"/>
      <c r="D80" s="56"/>
      <c r="E80" s="102"/>
      <c r="F80" s="63"/>
      <c r="G80" s="66">
        <f>F80</f>
        <v>0</v>
      </c>
    </row>
    <row r="81" spans="1:7" s="2" customFormat="1" ht="80.099999999999994" customHeight="1" x14ac:dyDescent="0.25">
      <c r="A81" s="67" t="s">
        <v>108</v>
      </c>
      <c r="B81" s="107" t="s">
        <v>169</v>
      </c>
      <c r="C81" s="102">
        <v>500</v>
      </c>
      <c r="D81" s="56"/>
      <c r="E81" s="102" t="s">
        <v>149</v>
      </c>
      <c r="F81" s="63"/>
      <c r="G81" s="81">
        <f>SUM(F81)</f>
        <v>0</v>
      </c>
    </row>
    <row r="82" spans="1:7" s="2" customFormat="1" ht="75" customHeight="1" x14ac:dyDescent="0.25">
      <c r="A82" s="67" t="s">
        <v>112</v>
      </c>
      <c r="B82" s="106" t="s">
        <v>170</v>
      </c>
      <c r="C82" s="102">
        <v>0</v>
      </c>
      <c r="D82" s="56"/>
      <c r="E82" s="102" t="s">
        <v>149</v>
      </c>
      <c r="F82" s="63"/>
      <c r="G82" s="81">
        <f>SUM(F82)</f>
        <v>0</v>
      </c>
    </row>
    <row r="83" spans="1:7" s="11" customFormat="1" ht="21" customHeight="1" x14ac:dyDescent="0.3">
      <c r="A83" s="48">
        <v>9</v>
      </c>
      <c r="B83" s="80" t="s">
        <v>167</v>
      </c>
      <c r="C83" s="55"/>
      <c r="D83" s="62"/>
      <c r="E83" s="57"/>
      <c r="F83" s="69"/>
      <c r="G83" s="81">
        <f>SUM(F84:F87)</f>
        <v>0</v>
      </c>
    </row>
    <row r="84" spans="1:7" s="2" customFormat="1" ht="69" x14ac:dyDescent="0.25">
      <c r="A84" s="67" t="s">
        <v>108</v>
      </c>
      <c r="B84" s="75" t="s">
        <v>67</v>
      </c>
      <c r="C84" s="55">
        <v>45</v>
      </c>
      <c r="D84" s="62"/>
      <c r="E84" s="57" t="s">
        <v>123</v>
      </c>
      <c r="F84" s="63"/>
      <c r="G84" s="70"/>
    </row>
    <row r="85" spans="1:7" s="2" customFormat="1" ht="82.8" x14ac:dyDescent="0.25">
      <c r="A85" s="67" t="s">
        <v>112</v>
      </c>
      <c r="B85" s="75" t="s">
        <v>65</v>
      </c>
      <c r="C85" s="55">
        <v>12</v>
      </c>
      <c r="D85" s="62"/>
      <c r="E85" s="57" t="s">
        <v>123</v>
      </c>
      <c r="F85" s="63"/>
      <c r="G85" s="70"/>
    </row>
    <row r="86" spans="1:7" s="2" customFormat="1" ht="55.2" x14ac:dyDescent="0.25">
      <c r="A86" s="67" t="s">
        <v>119</v>
      </c>
      <c r="B86" s="75" t="s">
        <v>68</v>
      </c>
      <c r="C86" s="55">
        <v>30</v>
      </c>
      <c r="D86" s="62"/>
      <c r="E86" s="57" t="s">
        <v>123</v>
      </c>
      <c r="F86" s="63"/>
      <c r="G86" s="70"/>
    </row>
    <row r="87" spans="1:7" s="2" customFormat="1" ht="41.4" x14ac:dyDescent="0.25">
      <c r="A87" s="67" t="s">
        <v>121</v>
      </c>
      <c r="B87" s="75" t="s">
        <v>70</v>
      </c>
      <c r="C87" s="55">
        <v>3</v>
      </c>
      <c r="D87" s="62"/>
      <c r="E87" s="57" t="s">
        <v>123</v>
      </c>
      <c r="F87" s="63"/>
      <c r="G87" s="70"/>
    </row>
    <row r="88" spans="1:7" ht="24.9" customHeight="1" x14ac:dyDescent="0.25">
      <c r="A88" s="83"/>
      <c r="B88" s="305" t="s">
        <v>136</v>
      </c>
      <c r="C88" s="305"/>
      <c r="D88" s="305"/>
      <c r="E88" s="305"/>
      <c r="F88" s="305"/>
      <c r="G88" s="84">
        <f>SUM(G62:G84)</f>
        <v>0</v>
      </c>
    </row>
    <row r="89" spans="1:7" ht="24.9" customHeight="1" x14ac:dyDescent="0.25">
      <c r="A89" s="60" t="s">
        <v>21</v>
      </c>
      <c r="B89" s="87" t="s">
        <v>75</v>
      </c>
      <c r="C89" s="57"/>
      <c r="D89" s="62"/>
      <c r="E89" s="57"/>
      <c r="F89" s="63"/>
      <c r="G89" s="64"/>
    </row>
    <row r="90" spans="1:7" ht="21" customHeight="1" x14ac:dyDescent="0.25">
      <c r="A90" s="48">
        <v>1</v>
      </c>
      <c r="B90" s="65" t="s">
        <v>55</v>
      </c>
      <c r="C90" s="57">
        <f>59*10</f>
        <v>590</v>
      </c>
      <c r="D90" s="56"/>
      <c r="E90" s="57" t="s">
        <v>14</v>
      </c>
      <c r="F90" s="58"/>
      <c r="G90" s="66">
        <f>SUM(F90)</f>
        <v>0</v>
      </c>
    </row>
    <row r="91" spans="1:7" s="2" customFormat="1" ht="309.89999999999998" customHeight="1" x14ac:dyDescent="0.25">
      <c r="A91" s="67"/>
      <c r="B91" s="85" t="s">
        <v>56</v>
      </c>
      <c r="C91" s="57"/>
      <c r="D91" s="62"/>
      <c r="E91" s="57"/>
      <c r="F91" s="69"/>
      <c r="G91" s="70"/>
    </row>
    <row r="92" spans="1:7" ht="21" customHeight="1" x14ac:dyDescent="0.25">
      <c r="A92" s="48">
        <v>2</v>
      </c>
      <c r="B92" s="65" t="s">
        <v>32</v>
      </c>
      <c r="C92" s="57">
        <v>100</v>
      </c>
      <c r="D92" s="56"/>
      <c r="E92" s="57" t="s">
        <v>123</v>
      </c>
      <c r="F92" s="63"/>
      <c r="G92" s="66">
        <f>SUM(F92)</f>
        <v>0</v>
      </c>
    </row>
    <row r="93" spans="1:7" s="2" customFormat="1" ht="170.1" customHeight="1" x14ac:dyDescent="0.25">
      <c r="A93" s="67"/>
      <c r="B93" s="68" t="s">
        <v>33</v>
      </c>
      <c r="C93" s="57"/>
      <c r="D93" s="62"/>
      <c r="E93" s="57"/>
      <c r="F93" s="69"/>
      <c r="G93" s="70"/>
    </row>
    <row r="94" spans="1:7" ht="21" customHeight="1" x14ac:dyDescent="0.25">
      <c r="A94" s="48">
        <v>3</v>
      </c>
      <c r="B94" s="65" t="s">
        <v>30</v>
      </c>
      <c r="C94" s="57">
        <v>360</v>
      </c>
      <c r="D94" s="56"/>
      <c r="E94" s="57" t="s">
        <v>123</v>
      </c>
      <c r="F94" s="63"/>
      <c r="G94" s="66">
        <f>SUM(F94)</f>
        <v>0</v>
      </c>
    </row>
    <row r="95" spans="1:7" s="2" customFormat="1" ht="69.900000000000006" customHeight="1" x14ac:dyDescent="0.25">
      <c r="A95" s="67"/>
      <c r="B95" s="71" t="s">
        <v>31</v>
      </c>
      <c r="C95" s="57"/>
      <c r="D95" s="62"/>
      <c r="E95" s="57"/>
      <c r="F95" s="69"/>
      <c r="G95" s="70"/>
    </row>
    <row r="96" spans="1:7" ht="21" customHeight="1" x14ac:dyDescent="0.25">
      <c r="A96" s="48">
        <v>4</v>
      </c>
      <c r="B96" s="72" t="s">
        <v>76</v>
      </c>
      <c r="C96" s="57"/>
      <c r="D96" s="56"/>
      <c r="E96" s="57"/>
      <c r="F96" s="63"/>
      <c r="G96" s="66">
        <f>SUM(F98:F100)</f>
        <v>0</v>
      </c>
    </row>
    <row r="97" spans="1:7" ht="234.6" x14ac:dyDescent="0.25">
      <c r="A97" s="67"/>
      <c r="B97" s="75" t="s">
        <v>77</v>
      </c>
      <c r="C97" s="57"/>
      <c r="D97" s="62"/>
      <c r="E97" s="57"/>
      <c r="F97" s="69"/>
      <c r="G97" s="70"/>
    </row>
    <row r="98" spans="1:7" ht="36.9" customHeight="1" x14ac:dyDescent="0.25">
      <c r="A98" s="67"/>
      <c r="B98" s="77" t="s">
        <v>128</v>
      </c>
      <c r="C98" s="57">
        <v>10</v>
      </c>
      <c r="D98" s="56"/>
      <c r="E98" s="57" t="s">
        <v>10</v>
      </c>
      <c r="F98" s="63"/>
      <c r="G98" s="70"/>
    </row>
    <row r="99" spans="1:7" ht="36.9" customHeight="1" x14ac:dyDescent="0.25">
      <c r="A99" s="67"/>
      <c r="B99" s="77" t="s">
        <v>78</v>
      </c>
      <c r="C99" s="57"/>
      <c r="D99" s="56"/>
      <c r="E99" s="57" t="s">
        <v>10</v>
      </c>
      <c r="F99" s="63"/>
      <c r="G99" s="70"/>
    </row>
    <row r="100" spans="1:7" ht="214.5" customHeight="1" x14ac:dyDescent="0.25">
      <c r="A100" s="67"/>
      <c r="B100" s="75" t="s">
        <v>79</v>
      </c>
      <c r="C100" s="57">
        <v>10</v>
      </c>
      <c r="D100" s="56"/>
      <c r="E100" s="57" t="s">
        <v>10</v>
      </c>
      <c r="F100" s="63"/>
      <c r="G100" s="70"/>
    </row>
    <row r="101" spans="1:7" ht="21" customHeight="1" x14ac:dyDescent="0.25">
      <c r="A101" s="48">
        <v>5</v>
      </c>
      <c r="B101" s="74" t="s">
        <v>137</v>
      </c>
      <c r="C101" s="57">
        <v>91</v>
      </c>
      <c r="D101" s="56"/>
      <c r="E101" s="57" t="s">
        <v>123</v>
      </c>
      <c r="F101" s="63"/>
      <c r="G101" s="66">
        <f>SUM(F101)</f>
        <v>0</v>
      </c>
    </row>
    <row r="102" spans="1:7" s="2" customFormat="1" ht="99.9" customHeight="1" x14ac:dyDescent="0.25">
      <c r="A102" s="67"/>
      <c r="B102" s="75" t="s">
        <v>138</v>
      </c>
      <c r="C102" s="55"/>
      <c r="D102" s="62"/>
      <c r="E102" s="57"/>
      <c r="F102" s="69"/>
      <c r="G102" s="70"/>
    </row>
    <row r="103" spans="1:7" ht="21" customHeight="1" x14ac:dyDescent="0.25">
      <c r="A103" s="48">
        <v>6</v>
      </c>
      <c r="B103" s="74" t="s">
        <v>38</v>
      </c>
      <c r="C103" s="57"/>
      <c r="D103" s="56"/>
      <c r="E103" s="57"/>
      <c r="F103" s="63"/>
      <c r="G103" s="66">
        <f>SUM(F105:F105)</f>
        <v>0</v>
      </c>
    </row>
    <row r="104" spans="1:7" s="2" customFormat="1" ht="170.1" customHeight="1" x14ac:dyDescent="0.25">
      <c r="A104" s="67"/>
      <c r="B104" s="68" t="s">
        <v>39</v>
      </c>
      <c r="C104" s="55"/>
      <c r="D104" s="62"/>
      <c r="E104" s="57"/>
      <c r="F104" s="69"/>
      <c r="G104" s="70"/>
    </row>
    <row r="105" spans="1:7" s="2" customFormat="1" ht="36.9" customHeight="1" x14ac:dyDescent="0.25">
      <c r="A105" s="67" t="s">
        <v>108</v>
      </c>
      <c r="B105" s="76" t="s">
        <v>40</v>
      </c>
      <c r="C105" s="55">
        <v>10</v>
      </c>
      <c r="D105" s="56"/>
      <c r="E105" s="57" t="s">
        <v>10</v>
      </c>
      <c r="F105" s="63"/>
      <c r="G105" s="70"/>
    </row>
    <row r="106" spans="1:7" ht="21" customHeight="1" x14ac:dyDescent="0.25">
      <c r="A106" s="48">
        <v>7</v>
      </c>
      <c r="B106" s="74" t="s">
        <v>168</v>
      </c>
      <c r="C106" s="102"/>
      <c r="D106" s="56"/>
      <c r="E106" s="102"/>
      <c r="F106" s="63"/>
      <c r="G106" s="66">
        <f>F106</f>
        <v>0</v>
      </c>
    </row>
    <row r="107" spans="1:7" s="2" customFormat="1" ht="80.099999999999994" customHeight="1" x14ac:dyDescent="0.25">
      <c r="A107" s="67" t="s">
        <v>108</v>
      </c>
      <c r="B107" s="107" t="s">
        <v>169</v>
      </c>
      <c r="C107" s="102">
        <v>1000</v>
      </c>
      <c r="D107" s="56"/>
      <c r="E107" s="102" t="s">
        <v>149</v>
      </c>
      <c r="F107" s="63"/>
      <c r="G107" s="81">
        <f>SUM(F107)</f>
        <v>0</v>
      </c>
    </row>
    <row r="108" spans="1:7" s="2" customFormat="1" ht="75" customHeight="1" x14ac:dyDescent="0.25">
      <c r="A108" s="67" t="s">
        <v>112</v>
      </c>
      <c r="B108" s="106" t="s">
        <v>170</v>
      </c>
      <c r="C108" s="102">
        <v>0</v>
      </c>
      <c r="D108" s="56"/>
      <c r="E108" s="102" t="s">
        <v>149</v>
      </c>
      <c r="F108" s="63"/>
      <c r="G108" s="81">
        <f>SUM(F108)</f>
        <v>0</v>
      </c>
    </row>
    <row r="109" spans="1:7" s="11" customFormat="1" ht="21" customHeight="1" x14ac:dyDescent="0.3">
      <c r="A109" s="48">
        <v>8</v>
      </c>
      <c r="B109" s="80" t="s">
        <v>167</v>
      </c>
      <c r="C109" s="55"/>
      <c r="D109" s="62"/>
      <c r="E109" s="57"/>
      <c r="F109" s="69"/>
      <c r="G109" s="88">
        <f>SUM(F110:F111)</f>
        <v>0</v>
      </c>
    </row>
    <row r="110" spans="1:7" s="2" customFormat="1" ht="69" x14ac:dyDescent="0.25">
      <c r="A110" s="67" t="s">
        <v>108</v>
      </c>
      <c r="B110" s="75" t="s">
        <v>67</v>
      </c>
      <c r="C110" s="55">
        <v>240</v>
      </c>
      <c r="D110" s="62"/>
      <c r="E110" s="57" t="s">
        <v>123</v>
      </c>
      <c r="F110" s="63"/>
      <c r="G110" s="70"/>
    </row>
    <row r="111" spans="1:7" s="2" customFormat="1" ht="55.2" x14ac:dyDescent="0.25">
      <c r="A111" s="67" t="s">
        <v>112</v>
      </c>
      <c r="B111" s="75" t="s">
        <v>68</v>
      </c>
      <c r="C111" s="55">
        <v>50</v>
      </c>
      <c r="D111" s="62"/>
      <c r="E111" s="57" t="s">
        <v>123</v>
      </c>
      <c r="F111" s="63"/>
      <c r="G111" s="70"/>
    </row>
    <row r="112" spans="1:7" ht="24.9" customHeight="1" x14ac:dyDescent="0.25">
      <c r="A112" s="83"/>
      <c r="B112" s="305" t="s">
        <v>81</v>
      </c>
      <c r="C112" s="305"/>
      <c r="D112" s="305"/>
      <c r="E112" s="305"/>
      <c r="F112" s="305"/>
      <c r="G112" s="84">
        <f>SUM(G90:G110)</f>
        <v>0</v>
      </c>
    </row>
    <row r="113" spans="1:7" ht="24.9" customHeight="1" x14ac:dyDescent="0.25">
      <c r="A113" s="60" t="s">
        <v>20</v>
      </c>
      <c r="B113" s="61" t="s">
        <v>88</v>
      </c>
      <c r="C113" s="57"/>
      <c r="D113" s="62"/>
      <c r="E113" s="57"/>
      <c r="F113" s="63"/>
      <c r="G113" s="64"/>
    </row>
    <row r="114" spans="1:7" ht="21" customHeight="1" x14ac:dyDescent="0.25">
      <c r="A114" s="48">
        <v>1</v>
      </c>
      <c r="B114" s="65" t="s">
        <v>55</v>
      </c>
      <c r="C114" s="57">
        <v>310</v>
      </c>
      <c r="D114" s="56"/>
      <c r="E114" s="57" t="s">
        <v>14</v>
      </c>
      <c r="F114" s="58"/>
      <c r="G114" s="66">
        <f>SUM(F114)</f>
        <v>0</v>
      </c>
    </row>
    <row r="115" spans="1:7" s="2" customFormat="1" ht="309.89999999999998" customHeight="1" x14ac:dyDescent="0.25">
      <c r="A115" s="67"/>
      <c r="B115" s="85" t="s">
        <v>56</v>
      </c>
      <c r="C115" s="57"/>
      <c r="D115" s="62"/>
      <c r="E115" s="57"/>
      <c r="F115" s="69"/>
      <c r="G115" s="70"/>
    </row>
    <row r="116" spans="1:7" ht="21" customHeight="1" x14ac:dyDescent="0.25">
      <c r="A116" s="48">
        <v>2</v>
      </c>
      <c r="B116" s="65" t="s">
        <v>32</v>
      </c>
      <c r="C116" s="57">
        <v>150</v>
      </c>
      <c r="D116" s="56"/>
      <c r="E116" s="57" t="s">
        <v>123</v>
      </c>
      <c r="F116" s="63"/>
      <c r="G116" s="66">
        <f>SUM(F116)</f>
        <v>0</v>
      </c>
    </row>
    <row r="117" spans="1:7" s="2" customFormat="1" ht="170.1" customHeight="1" x14ac:dyDescent="0.25">
      <c r="A117" s="67"/>
      <c r="B117" s="68" t="s">
        <v>33</v>
      </c>
      <c r="C117" s="57"/>
      <c r="D117" s="62"/>
      <c r="E117" s="57"/>
      <c r="F117" s="69"/>
      <c r="G117" s="70"/>
    </row>
    <row r="118" spans="1:7" ht="21" customHeight="1" x14ac:dyDescent="0.25">
      <c r="A118" s="48">
        <v>3</v>
      </c>
      <c r="B118" s="65" t="s">
        <v>30</v>
      </c>
      <c r="C118" s="57">
        <v>400</v>
      </c>
      <c r="D118" s="56"/>
      <c r="E118" s="57" t="s">
        <v>123</v>
      </c>
      <c r="F118" s="63"/>
      <c r="G118" s="66">
        <f>SUM(F118)</f>
        <v>0</v>
      </c>
    </row>
    <row r="119" spans="1:7" s="2" customFormat="1" ht="69.900000000000006" customHeight="1" x14ac:dyDescent="0.25">
      <c r="A119" s="67"/>
      <c r="B119" s="71" t="s">
        <v>31</v>
      </c>
      <c r="C119" s="57"/>
      <c r="D119" s="62"/>
      <c r="E119" s="57"/>
      <c r="F119" s="69"/>
      <c r="G119" s="70"/>
    </row>
    <row r="120" spans="1:7" ht="18" customHeight="1" x14ac:dyDescent="0.25">
      <c r="A120" s="48">
        <v>4</v>
      </c>
      <c r="B120" s="65" t="s">
        <v>28</v>
      </c>
      <c r="C120" s="57">
        <v>15</v>
      </c>
      <c r="D120" s="56"/>
      <c r="E120" s="102" t="s">
        <v>123</v>
      </c>
      <c r="F120" s="58"/>
      <c r="G120" s="66">
        <f>SUM(F120)</f>
        <v>0</v>
      </c>
    </row>
    <row r="121" spans="1:7" s="2" customFormat="1" ht="88.8" x14ac:dyDescent="0.25">
      <c r="A121" s="67"/>
      <c r="B121" s="71" t="s">
        <v>140</v>
      </c>
      <c r="C121" s="57"/>
      <c r="D121" s="62"/>
      <c r="E121" s="57"/>
      <c r="F121" s="69"/>
      <c r="G121" s="70"/>
    </row>
    <row r="122" spans="1:7" ht="18" customHeight="1" x14ac:dyDescent="0.25">
      <c r="A122" s="48">
        <v>5</v>
      </c>
      <c r="B122" s="65" t="s">
        <v>131</v>
      </c>
      <c r="C122" s="57">
        <v>25</v>
      </c>
      <c r="D122" s="56"/>
      <c r="E122" s="102" t="s">
        <v>123</v>
      </c>
      <c r="F122" s="58"/>
      <c r="G122" s="66">
        <f>SUM(F122)</f>
        <v>0</v>
      </c>
    </row>
    <row r="123" spans="1:7" s="2" customFormat="1" ht="105.6" x14ac:dyDescent="0.25">
      <c r="A123" s="67"/>
      <c r="B123" s="71" t="s">
        <v>133</v>
      </c>
      <c r="C123" s="57"/>
      <c r="D123" s="62"/>
      <c r="E123" s="57"/>
      <c r="F123" s="69"/>
      <c r="G123" s="70"/>
    </row>
    <row r="124" spans="1:7" ht="18" customHeight="1" x14ac:dyDescent="0.25">
      <c r="A124" s="48">
        <v>6</v>
      </c>
      <c r="B124" s="65" t="s">
        <v>132</v>
      </c>
      <c r="C124" s="57">
        <v>36</v>
      </c>
      <c r="D124" s="56"/>
      <c r="E124" s="102" t="s">
        <v>123</v>
      </c>
      <c r="F124" s="58"/>
      <c r="G124" s="66">
        <f>SUM(F124)</f>
        <v>0</v>
      </c>
    </row>
    <row r="125" spans="1:7" s="2" customFormat="1" ht="90.6" x14ac:dyDescent="0.25">
      <c r="A125" s="67"/>
      <c r="B125" s="71" t="s">
        <v>178</v>
      </c>
      <c r="C125" s="57"/>
      <c r="D125" s="62"/>
      <c r="E125" s="57"/>
      <c r="F125" s="69"/>
      <c r="G125" s="70"/>
    </row>
    <row r="126" spans="1:7" ht="21" customHeight="1" x14ac:dyDescent="0.25">
      <c r="A126" s="48">
        <v>7</v>
      </c>
      <c r="B126" s="72" t="s">
        <v>46</v>
      </c>
      <c r="C126" s="57">
        <v>1</v>
      </c>
      <c r="D126" s="56"/>
      <c r="E126" s="57" t="s">
        <v>47</v>
      </c>
      <c r="F126" s="63"/>
      <c r="G126" s="66">
        <f>SUM(F126)</f>
        <v>0</v>
      </c>
    </row>
    <row r="127" spans="1:7" ht="279.89999999999998" customHeight="1" x14ac:dyDescent="0.25">
      <c r="A127" s="67"/>
      <c r="B127" s="89" t="s">
        <v>165</v>
      </c>
      <c r="C127" s="57"/>
      <c r="D127" s="62"/>
      <c r="E127" s="57"/>
      <c r="F127" s="69"/>
      <c r="G127" s="70"/>
    </row>
    <row r="128" spans="1:7" ht="21" customHeight="1" x14ac:dyDescent="0.25">
      <c r="A128" s="48">
        <v>8</v>
      </c>
      <c r="B128" s="74" t="s">
        <v>38</v>
      </c>
      <c r="C128" s="57"/>
      <c r="D128" s="56"/>
      <c r="E128" s="57"/>
      <c r="F128" s="63"/>
      <c r="G128" s="66">
        <f>SUM(F130:F132)</f>
        <v>0</v>
      </c>
    </row>
    <row r="129" spans="1:7" s="2" customFormat="1" ht="170.1" customHeight="1" x14ac:dyDescent="0.25">
      <c r="A129" s="67"/>
      <c r="B129" s="68" t="s">
        <v>39</v>
      </c>
      <c r="C129" s="55"/>
      <c r="D129" s="62"/>
      <c r="E129" s="57"/>
      <c r="F129" s="69"/>
      <c r="G129" s="70"/>
    </row>
    <row r="130" spans="1:7" s="2" customFormat="1" ht="36.9" customHeight="1" x14ac:dyDescent="0.25">
      <c r="A130" s="67" t="s">
        <v>108</v>
      </c>
      <c r="B130" s="76" t="s">
        <v>41</v>
      </c>
      <c r="C130" s="55">
        <v>1</v>
      </c>
      <c r="D130" s="56"/>
      <c r="E130" s="57" t="s">
        <v>10</v>
      </c>
      <c r="F130" s="63"/>
      <c r="G130" s="70"/>
    </row>
    <row r="131" spans="1:7" s="2" customFormat="1" ht="36.9" customHeight="1" x14ac:dyDescent="0.25">
      <c r="A131" s="67" t="s">
        <v>112</v>
      </c>
      <c r="B131" s="76" t="s">
        <v>40</v>
      </c>
      <c r="C131" s="55">
        <v>14</v>
      </c>
      <c r="D131" s="56"/>
      <c r="E131" s="57" t="s">
        <v>10</v>
      </c>
      <c r="F131" s="63"/>
      <c r="G131" s="70"/>
    </row>
    <row r="132" spans="1:7" s="2" customFormat="1" ht="24.9" customHeight="1" x14ac:dyDescent="0.25">
      <c r="A132" s="67" t="s">
        <v>118</v>
      </c>
      <c r="B132" s="76" t="s">
        <v>42</v>
      </c>
      <c r="C132" s="55">
        <v>9</v>
      </c>
      <c r="D132" s="56"/>
      <c r="E132" s="57" t="s">
        <v>10</v>
      </c>
      <c r="F132" s="63"/>
      <c r="G132" s="70"/>
    </row>
    <row r="133" spans="1:7" ht="21" customHeight="1" x14ac:dyDescent="0.25">
      <c r="A133" s="48">
        <v>9</v>
      </c>
      <c r="B133" s="74" t="s">
        <v>168</v>
      </c>
      <c r="C133" s="102"/>
      <c r="D133" s="56"/>
      <c r="E133" s="102"/>
      <c r="F133" s="63"/>
      <c r="G133" s="66">
        <f>F133</f>
        <v>0</v>
      </c>
    </row>
    <row r="134" spans="1:7" s="2" customFormat="1" ht="80.099999999999994" customHeight="1" x14ac:dyDescent="0.25">
      <c r="A134" s="67" t="s">
        <v>108</v>
      </c>
      <c r="B134" s="107" t="s">
        <v>169</v>
      </c>
      <c r="C134" s="102">
        <v>2000</v>
      </c>
      <c r="D134" s="56"/>
      <c r="E134" s="102" t="s">
        <v>149</v>
      </c>
      <c r="F134" s="63"/>
      <c r="G134" s="81">
        <f>SUM(F134)</f>
        <v>0</v>
      </c>
    </row>
    <row r="135" spans="1:7" s="2" customFormat="1" ht="75" customHeight="1" x14ac:dyDescent="0.25">
      <c r="A135" s="67" t="s">
        <v>112</v>
      </c>
      <c r="B135" s="106" t="s">
        <v>170</v>
      </c>
      <c r="C135" s="102">
        <v>100</v>
      </c>
      <c r="D135" s="56"/>
      <c r="E135" s="102" t="s">
        <v>149</v>
      </c>
      <c r="F135" s="63"/>
      <c r="G135" s="81">
        <f>SUM(F135)</f>
        <v>0</v>
      </c>
    </row>
    <row r="136" spans="1:7" s="47" customFormat="1" ht="21" customHeight="1" x14ac:dyDescent="0.3">
      <c r="A136" s="48">
        <v>10</v>
      </c>
      <c r="B136" s="80" t="s">
        <v>167</v>
      </c>
      <c r="C136" s="90"/>
      <c r="D136" s="91"/>
      <c r="E136" s="92"/>
      <c r="F136" s="93"/>
      <c r="G136" s="66">
        <f>SUM(F137:F140)</f>
        <v>0</v>
      </c>
    </row>
    <row r="137" spans="1:7" s="2" customFormat="1" ht="69" x14ac:dyDescent="0.25">
      <c r="A137" s="67" t="s">
        <v>108</v>
      </c>
      <c r="B137" s="75" t="s">
        <v>67</v>
      </c>
      <c r="C137" s="55">
        <f>48*4</f>
        <v>192</v>
      </c>
      <c r="D137" s="62"/>
      <c r="E137" s="57" t="s">
        <v>123</v>
      </c>
      <c r="F137" s="63"/>
      <c r="G137" s="70"/>
    </row>
    <row r="138" spans="1:7" s="2" customFormat="1" ht="82.8" x14ac:dyDescent="0.25">
      <c r="A138" s="67" t="s">
        <v>112</v>
      </c>
      <c r="B138" s="75" t="s">
        <v>65</v>
      </c>
      <c r="C138" s="55">
        <v>12</v>
      </c>
      <c r="D138" s="62"/>
      <c r="E138" s="57" t="s">
        <v>123</v>
      </c>
      <c r="F138" s="63"/>
      <c r="G138" s="70"/>
    </row>
    <row r="139" spans="1:7" s="2" customFormat="1" ht="82.8" x14ac:dyDescent="0.25">
      <c r="A139" s="67" t="s">
        <v>118</v>
      </c>
      <c r="B139" s="75" t="s">
        <v>66</v>
      </c>
      <c r="C139" s="55">
        <v>0</v>
      </c>
      <c r="D139" s="62"/>
      <c r="E139" s="57" t="s">
        <v>123</v>
      </c>
      <c r="F139" s="63"/>
      <c r="G139" s="70"/>
    </row>
    <row r="140" spans="1:7" s="2" customFormat="1" ht="55.2" x14ac:dyDescent="0.25">
      <c r="A140" s="67" t="s">
        <v>119</v>
      </c>
      <c r="B140" s="75" t="s">
        <v>68</v>
      </c>
      <c r="C140" s="55">
        <v>125</v>
      </c>
      <c r="D140" s="62"/>
      <c r="E140" s="57" t="s">
        <v>123</v>
      </c>
      <c r="F140" s="63"/>
      <c r="G140" s="70"/>
    </row>
    <row r="141" spans="1:7" ht="24.9" customHeight="1" x14ac:dyDescent="0.25">
      <c r="A141" s="83"/>
      <c r="B141" s="305" t="s">
        <v>89</v>
      </c>
      <c r="C141" s="305"/>
      <c r="D141" s="305"/>
      <c r="E141" s="305"/>
      <c r="F141" s="305"/>
      <c r="G141" s="84">
        <f>SUM(G114:G137)</f>
        <v>0</v>
      </c>
    </row>
    <row r="142" spans="1:7" ht="24.9" customHeight="1" x14ac:dyDescent="0.25">
      <c r="A142" s="60" t="s">
        <v>8</v>
      </c>
      <c r="B142" s="61" t="s">
        <v>90</v>
      </c>
      <c r="C142" s="57"/>
      <c r="D142" s="62"/>
      <c r="E142" s="57"/>
      <c r="F142" s="63"/>
      <c r="G142" s="64"/>
    </row>
    <row r="143" spans="1:7" ht="21" customHeight="1" x14ac:dyDescent="0.25">
      <c r="A143" s="48">
        <v>1</v>
      </c>
      <c r="B143" s="65" t="s">
        <v>55</v>
      </c>
      <c r="C143" s="57">
        <v>105</v>
      </c>
      <c r="D143" s="56"/>
      <c r="E143" s="57" t="s">
        <v>14</v>
      </c>
      <c r="F143" s="58"/>
      <c r="G143" s="66">
        <f>SUM(F143)</f>
        <v>0</v>
      </c>
    </row>
    <row r="144" spans="1:7" s="2" customFormat="1" ht="309.89999999999998" customHeight="1" x14ac:dyDescent="0.25">
      <c r="A144" s="67"/>
      <c r="B144" s="85" t="s">
        <v>56</v>
      </c>
      <c r="C144" s="57"/>
      <c r="D144" s="62"/>
      <c r="E144" s="57"/>
      <c r="F144" s="69"/>
      <c r="G144" s="70"/>
    </row>
    <row r="145" spans="1:7" ht="21" customHeight="1" x14ac:dyDescent="0.25">
      <c r="A145" s="48">
        <v>2</v>
      </c>
      <c r="B145" s="65" t="s">
        <v>32</v>
      </c>
      <c r="C145" s="102">
        <v>135</v>
      </c>
      <c r="D145" s="56"/>
      <c r="E145" s="102" t="s">
        <v>123</v>
      </c>
      <c r="F145" s="63"/>
      <c r="G145" s="66">
        <f>F145</f>
        <v>0</v>
      </c>
    </row>
    <row r="146" spans="1:7" s="2" customFormat="1" ht="170.1" customHeight="1" x14ac:dyDescent="0.25">
      <c r="A146" s="67"/>
      <c r="B146" s="68" t="s">
        <v>33</v>
      </c>
      <c r="C146" s="102"/>
      <c r="D146" s="62"/>
      <c r="E146" s="102"/>
      <c r="F146" s="69"/>
      <c r="G146" s="70"/>
    </row>
    <row r="147" spans="1:7" ht="18" customHeight="1" x14ac:dyDescent="0.25">
      <c r="A147" s="48">
        <v>3</v>
      </c>
      <c r="B147" s="65" t="s">
        <v>28</v>
      </c>
      <c r="C147" s="57">
        <v>10</v>
      </c>
      <c r="D147" s="56"/>
      <c r="E147" s="102" t="s">
        <v>123</v>
      </c>
      <c r="F147" s="58"/>
      <c r="G147" s="66">
        <f>SUM(F147)</f>
        <v>0</v>
      </c>
    </row>
    <row r="148" spans="1:7" s="2" customFormat="1" ht="88.8" x14ac:dyDescent="0.25">
      <c r="A148" s="67"/>
      <c r="B148" s="71" t="s">
        <v>141</v>
      </c>
      <c r="C148" s="57"/>
      <c r="D148" s="62"/>
      <c r="E148" s="57"/>
      <c r="F148" s="69"/>
      <c r="G148" s="70"/>
    </row>
    <row r="149" spans="1:7" ht="18" customHeight="1" x14ac:dyDescent="0.25">
      <c r="A149" s="48">
        <v>4</v>
      </c>
      <c r="B149" s="72" t="s">
        <v>58</v>
      </c>
      <c r="C149" s="57">
        <f>8*2.5</f>
        <v>20</v>
      </c>
      <c r="D149" s="56"/>
      <c r="E149" s="102" t="s">
        <v>123</v>
      </c>
      <c r="F149" s="63"/>
      <c r="G149" s="66">
        <f>SUM(F149)</f>
        <v>0</v>
      </c>
    </row>
    <row r="150" spans="1:7" ht="75" x14ac:dyDescent="0.25">
      <c r="A150" s="73"/>
      <c r="B150" s="71" t="s">
        <v>164</v>
      </c>
      <c r="C150" s="55"/>
      <c r="D150" s="62"/>
      <c r="E150" s="57"/>
      <c r="F150" s="69"/>
      <c r="G150" s="70"/>
    </row>
    <row r="151" spans="1:7" ht="21" customHeight="1" x14ac:dyDescent="0.25">
      <c r="A151" s="48">
        <v>5</v>
      </c>
      <c r="B151" s="72" t="s">
        <v>12</v>
      </c>
      <c r="C151" s="57">
        <v>100</v>
      </c>
      <c r="D151" s="56"/>
      <c r="E151" s="57" t="s">
        <v>14</v>
      </c>
      <c r="F151" s="63"/>
      <c r="G151" s="66">
        <f>SUM(F151)</f>
        <v>0</v>
      </c>
    </row>
    <row r="152" spans="1:7" ht="121.5" customHeight="1" x14ac:dyDescent="0.25">
      <c r="A152" s="67"/>
      <c r="B152" s="68" t="s">
        <v>117</v>
      </c>
      <c r="C152" s="57"/>
      <c r="D152" s="62"/>
      <c r="E152" s="57"/>
      <c r="F152" s="69"/>
      <c r="G152" s="70"/>
    </row>
    <row r="153" spans="1:7" ht="21" customHeight="1" x14ac:dyDescent="0.25">
      <c r="A153" s="48">
        <v>6</v>
      </c>
      <c r="B153" s="74" t="s">
        <v>38</v>
      </c>
      <c r="C153" s="57"/>
      <c r="D153" s="56"/>
      <c r="E153" s="57"/>
      <c r="F153" s="63"/>
      <c r="G153" s="66">
        <f>SUM(F155:F156)</f>
        <v>0</v>
      </c>
    </row>
    <row r="154" spans="1:7" s="2" customFormat="1" ht="159.9" customHeight="1" x14ac:dyDescent="0.25">
      <c r="A154" s="67"/>
      <c r="B154" s="68" t="s">
        <v>39</v>
      </c>
      <c r="C154" s="55"/>
      <c r="D154" s="62"/>
      <c r="E154" s="57"/>
      <c r="F154" s="69"/>
      <c r="G154" s="70"/>
    </row>
    <row r="155" spans="1:7" s="2" customFormat="1" ht="36.9" customHeight="1" x14ac:dyDescent="0.25">
      <c r="A155" s="67" t="s">
        <v>108</v>
      </c>
      <c r="B155" s="76" t="s">
        <v>40</v>
      </c>
      <c r="C155" s="55">
        <v>1</v>
      </c>
      <c r="D155" s="62"/>
      <c r="E155" s="57" t="s">
        <v>10</v>
      </c>
      <c r="F155" s="63"/>
      <c r="G155" s="70"/>
    </row>
    <row r="156" spans="1:7" s="2" customFormat="1" ht="24.9" customHeight="1" x14ac:dyDescent="0.25">
      <c r="A156" s="67" t="s">
        <v>112</v>
      </c>
      <c r="B156" s="76" t="s">
        <v>42</v>
      </c>
      <c r="C156" s="55">
        <v>4</v>
      </c>
      <c r="D156" s="62"/>
      <c r="E156" s="57" t="s">
        <v>10</v>
      </c>
      <c r="F156" s="63"/>
      <c r="G156" s="70"/>
    </row>
    <row r="157" spans="1:7" ht="21" customHeight="1" x14ac:dyDescent="0.25">
      <c r="A157" s="48">
        <v>10</v>
      </c>
      <c r="B157" s="74" t="s">
        <v>168</v>
      </c>
      <c r="C157" s="102"/>
      <c r="D157" s="56"/>
      <c r="E157" s="102"/>
      <c r="F157" s="63"/>
      <c r="G157" s="66">
        <f>F157</f>
        <v>0</v>
      </c>
    </row>
    <row r="158" spans="1:7" s="2" customFormat="1" ht="80.099999999999994" customHeight="1" x14ac:dyDescent="0.25">
      <c r="A158" s="67" t="s">
        <v>108</v>
      </c>
      <c r="B158" s="107" t="s">
        <v>169</v>
      </c>
      <c r="C158" s="102">
        <v>400</v>
      </c>
      <c r="D158" s="56"/>
      <c r="E158" s="102" t="s">
        <v>149</v>
      </c>
      <c r="F158" s="63"/>
      <c r="G158" s="81">
        <f>SUM(F158)</f>
        <v>0</v>
      </c>
    </row>
    <row r="159" spans="1:7" s="2" customFormat="1" ht="75" customHeight="1" x14ac:dyDescent="0.25">
      <c r="A159" s="67" t="s">
        <v>112</v>
      </c>
      <c r="B159" s="106" t="s">
        <v>170</v>
      </c>
      <c r="C159" s="102">
        <v>0</v>
      </c>
      <c r="D159" s="56"/>
      <c r="E159" s="102" t="s">
        <v>149</v>
      </c>
      <c r="F159" s="63"/>
      <c r="G159" s="81">
        <f>SUM(F159)</f>
        <v>0</v>
      </c>
    </row>
    <row r="160" spans="1:7" s="11" customFormat="1" ht="21" customHeight="1" x14ac:dyDescent="0.3">
      <c r="A160" s="48">
        <v>8</v>
      </c>
      <c r="B160" s="80" t="s">
        <v>167</v>
      </c>
      <c r="C160" s="55"/>
      <c r="D160" s="62"/>
      <c r="E160" s="57"/>
      <c r="F160" s="69"/>
      <c r="G160" s="81">
        <f>SUM(F161:F163)</f>
        <v>0</v>
      </c>
    </row>
    <row r="161" spans="1:7" s="2" customFormat="1" ht="69" x14ac:dyDescent="0.25">
      <c r="A161" s="67" t="s">
        <v>108</v>
      </c>
      <c r="B161" s="75" t="s">
        <v>67</v>
      </c>
      <c r="C161" s="55">
        <v>45</v>
      </c>
      <c r="D161" s="62"/>
      <c r="E161" s="57" t="s">
        <v>123</v>
      </c>
      <c r="F161" s="63"/>
      <c r="G161" s="70"/>
    </row>
    <row r="162" spans="1:7" s="2" customFormat="1" ht="82.8" x14ac:dyDescent="0.25">
      <c r="A162" s="67" t="s">
        <v>112</v>
      </c>
      <c r="B162" s="75" t="s">
        <v>65</v>
      </c>
      <c r="C162" s="55">
        <v>12</v>
      </c>
      <c r="D162" s="62"/>
      <c r="E162" s="57" t="s">
        <v>123</v>
      </c>
      <c r="F162" s="63"/>
      <c r="G162" s="70"/>
    </row>
    <row r="163" spans="1:7" s="2" customFormat="1" ht="41.4" x14ac:dyDescent="0.25">
      <c r="A163" s="67" t="s">
        <v>118</v>
      </c>
      <c r="B163" s="75" t="s">
        <v>70</v>
      </c>
      <c r="C163" s="55">
        <v>3</v>
      </c>
      <c r="D163" s="62"/>
      <c r="E163" s="57" t="s">
        <v>123</v>
      </c>
      <c r="F163" s="63"/>
      <c r="G163" s="70"/>
    </row>
    <row r="164" spans="1:7" ht="24.9" customHeight="1" x14ac:dyDescent="0.25">
      <c r="A164" s="83"/>
      <c r="B164" s="305" t="s">
        <v>91</v>
      </c>
      <c r="C164" s="305"/>
      <c r="D164" s="305"/>
      <c r="E164" s="305"/>
      <c r="F164" s="305"/>
      <c r="G164" s="84">
        <f>SUM(G143:G161)</f>
        <v>0</v>
      </c>
    </row>
    <row r="165" spans="1:7" ht="24.9" customHeight="1" x14ac:dyDescent="0.25">
      <c r="A165" s="60" t="s">
        <v>17</v>
      </c>
      <c r="B165" s="87" t="s">
        <v>92</v>
      </c>
      <c r="C165" s="57"/>
      <c r="D165" s="62"/>
      <c r="E165" s="57"/>
      <c r="F165" s="63"/>
      <c r="G165" s="64"/>
    </row>
    <row r="166" spans="1:7" ht="21" customHeight="1" x14ac:dyDescent="0.25">
      <c r="A166" s="48">
        <v>1</v>
      </c>
      <c r="B166" s="65" t="s">
        <v>32</v>
      </c>
      <c r="C166" s="57">
        <v>420</v>
      </c>
      <c r="D166" s="56"/>
      <c r="E166" s="57" t="s">
        <v>123</v>
      </c>
      <c r="F166" s="63"/>
      <c r="G166" s="81">
        <f>SUM(F166)</f>
        <v>0</v>
      </c>
    </row>
    <row r="167" spans="1:7" s="2" customFormat="1" ht="170.1" customHeight="1" x14ac:dyDescent="0.25">
      <c r="A167" s="67"/>
      <c r="B167" s="68" t="s">
        <v>33</v>
      </c>
      <c r="C167" s="57"/>
      <c r="D167" s="62"/>
      <c r="E167" s="57"/>
      <c r="F167" s="69"/>
      <c r="G167" s="70"/>
    </row>
    <row r="168" spans="1:7" ht="21" customHeight="1" x14ac:dyDescent="0.25">
      <c r="A168" s="48">
        <v>2</v>
      </c>
      <c r="B168" s="72" t="s">
        <v>12</v>
      </c>
      <c r="C168" s="57">
        <v>300</v>
      </c>
      <c r="D168" s="56"/>
      <c r="E168" s="57" t="s">
        <v>14</v>
      </c>
      <c r="F168" s="63"/>
      <c r="G168" s="81">
        <f>SUM(F168)</f>
        <v>0</v>
      </c>
    </row>
    <row r="169" spans="1:7" ht="121.5" customHeight="1" x14ac:dyDescent="0.25">
      <c r="A169" s="67"/>
      <c r="B169" s="68" t="s">
        <v>35</v>
      </c>
      <c r="C169" s="57"/>
      <c r="D169" s="62"/>
      <c r="E169" s="57"/>
      <c r="F169" s="69"/>
      <c r="G169" s="70"/>
    </row>
    <row r="170" spans="1:7" ht="18" customHeight="1" x14ac:dyDescent="0.25">
      <c r="A170" s="48">
        <v>3</v>
      </c>
      <c r="B170" s="65" t="s">
        <v>93</v>
      </c>
      <c r="C170" s="57">
        <v>6</v>
      </c>
      <c r="D170" s="56"/>
      <c r="E170" s="57" t="s">
        <v>10</v>
      </c>
      <c r="F170" s="58"/>
      <c r="G170" s="81">
        <f>SUM(F170)</f>
        <v>0</v>
      </c>
    </row>
    <row r="171" spans="1:7" s="2" customFormat="1" ht="165" x14ac:dyDescent="0.25">
      <c r="A171" s="67"/>
      <c r="B171" s="94" t="s">
        <v>142</v>
      </c>
      <c r="C171" s="57"/>
      <c r="D171" s="62"/>
      <c r="E171" s="57"/>
      <c r="F171" s="69"/>
      <c r="G171" s="70"/>
    </row>
    <row r="172" spans="1:7" ht="18" customHeight="1" x14ac:dyDescent="0.25">
      <c r="A172" s="48">
        <v>4</v>
      </c>
      <c r="B172" s="72" t="s">
        <v>94</v>
      </c>
      <c r="C172" s="57">
        <v>10</v>
      </c>
      <c r="D172" s="56"/>
      <c r="E172" s="57" t="s">
        <v>14</v>
      </c>
      <c r="F172" s="63"/>
      <c r="G172" s="81">
        <f>SUM(F172)</f>
        <v>0</v>
      </c>
    </row>
    <row r="173" spans="1:7" ht="90" customHeight="1" x14ac:dyDescent="0.25">
      <c r="A173" s="73"/>
      <c r="B173" s="71" t="s">
        <v>143</v>
      </c>
      <c r="C173" s="55"/>
      <c r="D173" s="62"/>
      <c r="E173" s="57"/>
      <c r="F173" s="69"/>
      <c r="G173" s="70"/>
    </row>
    <row r="174" spans="1:7" ht="18" customHeight="1" x14ac:dyDescent="0.25">
      <c r="A174" s="48">
        <v>5</v>
      </c>
      <c r="B174" s="95" t="s">
        <v>18</v>
      </c>
      <c r="C174" s="57">
        <v>60</v>
      </c>
      <c r="D174" s="56"/>
      <c r="E174" s="57" t="s">
        <v>14</v>
      </c>
      <c r="F174" s="63"/>
      <c r="G174" s="81">
        <f>SUM(F174)</f>
        <v>0</v>
      </c>
    </row>
    <row r="175" spans="1:7" ht="120" x14ac:dyDescent="0.25">
      <c r="A175" s="73"/>
      <c r="B175" s="68" t="s">
        <v>144</v>
      </c>
      <c r="C175" s="55"/>
      <c r="D175" s="62"/>
      <c r="E175" s="57"/>
      <c r="F175" s="69"/>
      <c r="G175" s="70"/>
    </row>
    <row r="176" spans="1:7" ht="18" customHeight="1" x14ac:dyDescent="0.25">
      <c r="A176" s="48">
        <v>6</v>
      </c>
      <c r="B176" s="72" t="s">
        <v>95</v>
      </c>
      <c r="C176" s="57">
        <v>42</v>
      </c>
      <c r="D176" s="56"/>
      <c r="E176" s="57" t="s">
        <v>14</v>
      </c>
      <c r="F176" s="63"/>
      <c r="G176" s="81">
        <f>SUM(F176)</f>
        <v>0</v>
      </c>
    </row>
    <row r="177" spans="1:7" ht="120.6" x14ac:dyDescent="0.25">
      <c r="A177" s="73"/>
      <c r="B177" s="96" t="s">
        <v>145</v>
      </c>
      <c r="C177" s="55"/>
      <c r="D177" s="62"/>
      <c r="E177" s="57"/>
      <c r="F177" s="69"/>
      <c r="G177" s="70"/>
    </row>
    <row r="178" spans="1:7" ht="21" customHeight="1" x14ac:dyDescent="0.25">
      <c r="A178" s="48">
        <v>7</v>
      </c>
      <c r="B178" s="74" t="s">
        <v>48</v>
      </c>
      <c r="C178" s="57">
        <v>0</v>
      </c>
      <c r="D178" s="56"/>
      <c r="E178" s="57" t="s">
        <v>14</v>
      </c>
      <c r="F178" s="63"/>
      <c r="G178" s="66">
        <f>F178</f>
        <v>0</v>
      </c>
    </row>
    <row r="179" spans="1:7" s="2" customFormat="1" ht="55.2" x14ac:dyDescent="0.25">
      <c r="A179" s="67"/>
      <c r="B179" s="79" t="s">
        <v>49</v>
      </c>
      <c r="C179" s="55"/>
      <c r="D179" s="62"/>
      <c r="E179" s="57"/>
      <c r="F179" s="69"/>
      <c r="G179" s="70"/>
    </row>
    <row r="180" spans="1:7" s="11" customFormat="1" ht="21" customHeight="1" x14ac:dyDescent="0.3">
      <c r="A180" s="48">
        <v>8</v>
      </c>
      <c r="B180" s="80" t="s">
        <v>167</v>
      </c>
      <c r="C180" s="55"/>
      <c r="D180" s="62"/>
      <c r="E180" s="57"/>
      <c r="F180" s="69"/>
      <c r="G180" s="81">
        <f>SUM(F181:F184)</f>
        <v>0</v>
      </c>
    </row>
    <row r="181" spans="1:7" s="2" customFormat="1" ht="55.2" x14ac:dyDescent="0.25">
      <c r="A181" s="67" t="s">
        <v>108</v>
      </c>
      <c r="B181" s="75" t="s">
        <v>68</v>
      </c>
      <c r="C181" s="55">
        <v>115</v>
      </c>
      <c r="D181" s="62"/>
      <c r="E181" s="57" t="s">
        <v>123</v>
      </c>
      <c r="F181" s="63"/>
      <c r="G181" s="70"/>
    </row>
    <row r="182" spans="1:7" s="2" customFormat="1" ht="41.4" x14ac:dyDescent="0.25">
      <c r="A182" s="67" t="s">
        <v>112</v>
      </c>
      <c r="B182" s="75" t="s">
        <v>69</v>
      </c>
      <c r="C182" s="55">
        <v>18</v>
      </c>
      <c r="D182" s="62"/>
      <c r="E182" s="57" t="s">
        <v>123</v>
      </c>
      <c r="F182" s="63"/>
      <c r="G182" s="70"/>
    </row>
    <row r="183" spans="1:7" s="2" customFormat="1" ht="41.4" x14ac:dyDescent="0.25">
      <c r="A183" s="67" t="s">
        <v>118</v>
      </c>
      <c r="B183" s="75" t="s">
        <v>70</v>
      </c>
      <c r="C183" s="55">
        <v>9</v>
      </c>
      <c r="D183" s="62"/>
      <c r="E183" s="57" t="s">
        <v>123</v>
      </c>
      <c r="F183" s="63"/>
      <c r="G183" s="70"/>
    </row>
    <row r="184" spans="1:7" s="2" customFormat="1" ht="56.4" x14ac:dyDescent="0.25">
      <c r="A184" s="67" t="s">
        <v>119</v>
      </c>
      <c r="B184" s="82" t="s">
        <v>71</v>
      </c>
      <c r="C184" s="55">
        <v>9</v>
      </c>
      <c r="D184" s="62"/>
      <c r="E184" s="57" t="s">
        <v>10</v>
      </c>
      <c r="F184" s="63"/>
      <c r="G184" s="70"/>
    </row>
    <row r="185" spans="1:7" ht="24.9" customHeight="1" x14ac:dyDescent="0.25">
      <c r="A185" s="83"/>
      <c r="B185" s="305" t="s">
        <v>96</v>
      </c>
      <c r="C185" s="305"/>
      <c r="D185" s="305"/>
      <c r="E185" s="305"/>
      <c r="F185" s="305"/>
      <c r="G185" s="84">
        <f>SUM(G166:G181)</f>
        <v>0</v>
      </c>
    </row>
    <row r="186" spans="1:7" ht="24.9" customHeight="1" x14ac:dyDescent="0.25">
      <c r="A186" s="60"/>
      <c r="B186" s="87"/>
      <c r="C186" s="57"/>
      <c r="D186" s="62"/>
      <c r="E186" s="57"/>
      <c r="F186" s="63"/>
      <c r="G186" s="64"/>
    </row>
    <row r="187" spans="1:7" ht="15.6" x14ac:dyDescent="0.25">
      <c r="A187" s="83"/>
      <c r="B187" s="86"/>
      <c r="C187" s="49"/>
      <c r="D187" s="50"/>
      <c r="E187" s="49"/>
      <c r="F187" s="49"/>
      <c r="G187" s="64"/>
    </row>
    <row r="188" spans="1:7" ht="35.1" customHeight="1" thickBot="1" x14ac:dyDescent="0.3">
      <c r="A188" s="97"/>
      <c r="B188" s="304" t="s">
        <v>146</v>
      </c>
      <c r="C188" s="304"/>
      <c r="D188" s="304"/>
      <c r="E188" s="304"/>
      <c r="F188" s="304"/>
      <c r="G188" s="98">
        <f>G32+G60+G88+G112+G141+G164+G185</f>
        <v>0</v>
      </c>
    </row>
    <row r="189" spans="1:7" x14ac:dyDescent="0.25">
      <c r="A189" s="3"/>
      <c r="B189" s="2"/>
      <c r="C189" s="3"/>
      <c r="D189" s="44"/>
      <c r="E189" s="3"/>
      <c r="F189" s="4"/>
      <c r="G189" s="2"/>
    </row>
    <row r="190" spans="1:7" x14ac:dyDescent="0.25">
      <c r="A190" s="3"/>
      <c r="B190" s="2"/>
      <c r="C190" s="3"/>
      <c r="D190" s="44"/>
      <c r="E190" s="3"/>
      <c r="F190" s="4"/>
      <c r="G190" s="2"/>
    </row>
    <row r="191" spans="1:7" ht="21" x14ac:dyDescent="0.25">
      <c r="A191" s="303"/>
      <c r="B191" s="303"/>
      <c r="C191" s="303"/>
      <c r="D191" s="303"/>
      <c r="E191" s="303"/>
      <c r="F191" s="303"/>
      <c r="G191" s="303"/>
    </row>
    <row r="192" spans="1:7" x14ac:dyDescent="0.25">
      <c r="A192" s="3"/>
      <c r="B192" s="2"/>
      <c r="C192" s="3"/>
      <c r="D192" s="44"/>
      <c r="E192" s="3"/>
      <c r="F192" s="4"/>
      <c r="G192" s="2"/>
    </row>
    <row r="193" spans="1:7" x14ac:dyDescent="0.25">
      <c r="A193" s="3"/>
      <c r="B193" s="2"/>
      <c r="C193" s="3"/>
      <c r="D193" s="44"/>
      <c r="E193" s="3"/>
      <c r="F193" s="4"/>
      <c r="G193" s="2"/>
    </row>
    <row r="194" spans="1:7" x14ac:dyDescent="0.25">
      <c r="A194" s="3"/>
      <c r="B194" s="2"/>
      <c r="C194" s="3"/>
      <c r="D194" s="44"/>
      <c r="E194" s="3"/>
      <c r="F194" s="4"/>
      <c r="G194" s="2"/>
    </row>
    <row r="195" spans="1:7" x14ac:dyDescent="0.25">
      <c r="A195" s="3"/>
      <c r="B195" s="2"/>
      <c r="C195" s="3"/>
      <c r="D195" s="44"/>
      <c r="E195" s="3"/>
      <c r="F195" s="4"/>
      <c r="G195" s="2"/>
    </row>
    <row r="196" spans="1:7" x14ac:dyDescent="0.25">
      <c r="A196" s="3"/>
      <c r="B196" s="3"/>
      <c r="C196" s="3"/>
      <c r="D196" s="44"/>
      <c r="E196" s="3"/>
      <c r="F196" s="5"/>
      <c r="G196" s="2"/>
    </row>
    <row r="197" spans="1:7" x14ac:dyDescent="0.25">
      <c r="A197" s="3"/>
      <c r="B197" s="3"/>
      <c r="C197" s="3"/>
      <c r="D197" s="44"/>
      <c r="E197" s="3"/>
      <c r="F197" s="5"/>
      <c r="G197" s="2"/>
    </row>
    <row r="198" spans="1:7" x14ac:dyDescent="0.25">
      <c r="A198" s="3"/>
      <c r="B198" s="3"/>
      <c r="C198" s="3"/>
      <c r="D198" s="44"/>
      <c r="E198" s="3"/>
      <c r="F198" s="5"/>
      <c r="G198" s="2"/>
    </row>
    <row r="199" spans="1:7" x14ac:dyDescent="0.25">
      <c r="A199" s="2"/>
      <c r="B199" s="2"/>
      <c r="C199" s="3"/>
      <c r="D199" s="44"/>
      <c r="E199" s="3"/>
      <c r="F199" s="4"/>
      <c r="G199" s="2"/>
    </row>
    <row r="200" spans="1:7" ht="15.6" x14ac:dyDescent="0.3">
      <c r="A200" s="6"/>
      <c r="B200" s="7"/>
      <c r="C200" s="3"/>
      <c r="D200" s="44"/>
      <c r="E200" s="3"/>
      <c r="F200" s="4"/>
      <c r="G200" s="8"/>
    </row>
    <row r="201" spans="1:7" ht="15.6" x14ac:dyDescent="0.3">
      <c r="A201" s="3"/>
      <c r="B201" s="9"/>
      <c r="C201" s="3"/>
      <c r="D201" s="44"/>
      <c r="E201" s="3"/>
      <c r="F201" s="41"/>
      <c r="G201" s="8"/>
    </row>
    <row r="202" spans="1:7" ht="15.6" x14ac:dyDescent="0.3">
      <c r="A202" s="6"/>
      <c r="B202" s="7"/>
      <c r="C202" s="3"/>
      <c r="D202" s="44"/>
      <c r="E202" s="3"/>
      <c r="F202" s="298"/>
      <c r="G202" s="298"/>
    </row>
    <row r="203" spans="1:7" ht="15.6" x14ac:dyDescent="0.3">
      <c r="A203" s="3"/>
      <c r="B203" s="2"/>
      <c r="C203" s="3"/>
      <c r="D203" s="44"/>
      <c r="E203" s="3"/>
      <c r="F203" s="298"/>
      <c r="G203" s="298"/>
    </row>
    <row r="204" spans="1:7" ht="15.6" x14ac:dyDescent="0.3">
      <c r="A204" s="6"/>
      <c r="B204" s="7"/>
      <c r="C204" s="3"/>
      <c r="D204" s="44"/>
      <c r="E204" s="3"/>
      <c r="F204" s="298"/>
      <c r="G204" s="298"/>
    </row>
    <row r="205" spans="1:7" x14ac:dyDescent="0.25">
      <c r="A205" s="3"/>
      <c r="B205" s="2"/>
      <c r="C205" s="3"/>
      <c r="D205" s="44"/>
      <c r="E205" s="3"/>
      <c r="F205" s="4"/>
      <c r="G205" s="2"/>
    </row>
    <row r="206" spans="1:7" x14ac:dyDescent="0.25">
      <c r="A206" s="3"/>
      <c r="B206" s="2"/>
      <c r="C206" s="3"/>
      <c r="D206" s="44"/>
      <c r="E206" s="3"/>
      <c r="F206" s="4"/>
      <c r="G206" s="2"/>
    </row>
    <row r="207" spans="1:7" x14ac:dyDescent="0.25">
      <c r="A207" s="3"/>
      <c r="B207" s="2"/>
      <c r="C207" s="3"/>
      <c r="D207" s="44"/>
      <c r="E207" s="3"/>
      <c r="F207" s="4"/>
      <c r="G207" s="2"/>
    </row>
    <row r="208" spans="1:7" x14ac:dyDescent="0.25">
      <c r="A208" s="3"/>
      <c r="B208" s="2"/>
      <c r="C208" s="3"/>
      <c r="D208" s="44"/>
      <c r="E208" s="3"/>
      <c r="F208" s="4"/>
      <c r="G208" s="2"/>
    </row>
    <row r="209" spans="1:7" x14ac:dyDescent="0.25">
      <c r="A209" s="3"/>
      <c r="B209" s="2"/>
      <c r="C209" s="3"/>
      <c r="D209" s="44"/>
      <c r="E209" s="3"/>
      <c r="F209" s="4"/>
      <c r="G209" s="2"/>
    </row>
    <row r="210" spans="1:7" x14ac:dyDescent="0.25">
      <c r="A210" s="3"/>
      <c r="B210" s="2"/>
      <c r="C210" s="3"/>
      <c r="D210" s="44"/>
      <c r="E210" s="3"/>
      <c r="F210" s="4"/>
      <c r="G210" s="2"/>
    </row>
    <row r="211" spans="1:7" x14ac:dyDescent="0.25">
      <c r="A211" s="3"/>
      <c r="B211" s="2"/>
      <c r="C211" s="3"/>
      <c r="D211" s="44"/>
      <c r="E211" s="3"/>
      <c r="F211" s="4"/>
      <c r="G211" s="2"/>
    </row>
    <row r="212" spans="1:7" x14ac:dyDescent="0.25">
      <c r="A212" s="3"/>
      <c r="B212" s="2"/>
      <c r="C212" s="3"/>
      <c r="D212" s="44"/>
      <c r="E212" s="3"/>
      <c r="F212" s="4"/>
      <c r="G212" s="2"/>
    </row>
    <row r="213" spans="1:7" x14ac:dyDescent="0.25">
      <c r="A213" s="3"/>
      <c r="B213" s="2"/>
      <c r="C213" s="3"/>
      <c r="D213" s="44"/>
      <c r="E213" s="3"/>
      <c r="F213" s="4"/>
      <c r="G213" s="2"/>
    </row>
    <row r="214" spans="1:7" x14ac:dyDescent="0.25">
      <c r="A214" s="10"/>
      <c r="B214" s="9"/>
      <c r="C214" s="3"/>
      <c r="D214" s="44"/>
      <c r="E214" s="3"/>
      <c r="F214" s="4"/>
      <c r="G214" s="2"/>
    </row>
    <row r="215" spans="1:7" x14ac:dyDescent="0.25">
      <c r="A215" s="3"/>
      <c r="B215" s="2"/>
      <c r="C215" s="3"/>
      <c r="D215" s="44"/>
      <c r="E215" s="3"/>
      <c r="F215" s="4"/>
      <c r="G215" s="2"/>
    </row>
    <row r="216" spans="1:7" x14ac:dyDescent="0.25">
      <c r="A216" s="3"/>
      <c r="B216" s="2"/>
      <c r="C216" s="3"/>
      <c r="D216" s="44"/>
      <c r="E216" s="3"/>
      <c r="F216" s="4"/>
      <c r="G216" s="2"/>
    </row>
    <row r="217" spans="1:7" x14ac:dyDescent="0.25">
      <c r="A217" s="3"/>
      <c r="B217" s="2"/>
      <c r="C217" s="3"/>
      <c r="D217" s="44"/>
      <c r="E217" s="3"/>
      <c r="F217" s="4"/>
      <c r="G217" s="2"/>
    </row>
    <row r="218" spans="1:7" x14ac:dyDescent="0.25">
      <c r="A218" s="3"/>
      <c r="B218" s="2"/>
      <c r="C218" s="3"/>
      <c r="D218" s="44"/>
      <c r="E218" s="3"/>
      <c r="F218" s="4"/>
      <c r="G218" s="2"/>
    </row>
    <row r="219" spans="1:7" x14ac:dyDescent="0.25">
      <c r="A219" s="3"/>
      <c r="B219" s="2"/>
      <c r="C219" s="3"/>
      <c r="D219" s="44"/>
      <c r="E219" s="3"/>
      <c r="F219" s="4"/>
      <c r="G219" s="2"/>
    </row>
    <row r="220" spans="1:7" x14ac:dyDescent="0.25">
      <c r="A220" s="3"/>
      <c r="B220" s="2"/>
      <c r="C220" s="3"/>
      <c r="D220" s="44"/>
      <c r="E220" s="3"/>
      <c r="F220" s="4"/>
      <c r="G220" s="2"/>
    </row>
    <row r="221" spans="1:7" x14ac:dyDescent="0.25">
      <c r="A221" s="3"/>
      <c r="B221" s="2"/>
      <c r="C221" s="3"/>
      <c r="D221" s="44"/>
      <c r="E221" s="3"/>
      <c r="F221" s="4"/>
      <c r="G221" s="2"/>
    </row>
    <row r="222" spans="1:7" x14ac:dyDescent="0.25">
      <c r="A222" s="3"/>
      <c r="B222" s="2"/>
      <c r="C222" s="3"/>
      <c r="D222" s="44"/>
      <c r="E222" s="3"/>
      <c r="F222" s="4"/>
      <c r="G222" s="2"/>
    </row>
    <row r="223" spans="1:7" x14ac:dyDescent="0.25">
      <c r="A223" s="3"/>
      <c r="B223" s="2"/>
      <c r="C223" s="3"/>
      <c r="D223" s="44"/>
      <c r="E223" s="3"/>
      <c r="F223" s="4"/>
      <c r="G223" s="2"/>
    </row>
    <row r="224" spans="1:7" x14ac:dyDescent="0.25">
      <c r="A224" s="3"/>
      <c r="B224" s="2"/>
      <c r="C224" s="3"/>
      <c r="D224" s="44"/>
      <c r="E224" s="3"/>
      <c r="F224" s="4"/>
      <c r="G224" s="2"/>
    </row>
    <row r="225" spans="1:7" x14ac:dyDescent="0.25">
      <c r="A225" s="3"/>
      <c r="B225" s="2"/>
      <c r="C225" s="3"/>
      <c r="D225" s="44"/>
      <c r="E225" s="3"/>
      <c r="F225" s="4"/>
      <c r="G225" s="2"/>
    </row>
    <row r="226" spans="1:7" x14ac:dyDescent="0.25">
      <c r="A226" s="3"/>
      <c r="B226" s="2"/>
      <c r="C226" s="3"/>
      <c r="D226" s="44"/>
      <c r="E226" s="3"/>
      <c r="F226" s="4"/>
      <c r="G226" s="2"/>
    </row>
    <row r="227" spans="1:7" x14ac:dyDescent="0.25">
      <c r="A227" s="3"/>
      <c r="B227" s="2"/>
      <c r="C227" s="3"/>
      <c r="D227" s="44"/>
      <c r="E227" s="3"/>
      <c r="F227" s="4"/>
      <c r="G227" s="2"/>
    </row>
    <row r="228" spans="1:7" x14ac:dyDescent="0.25">
      <c r="A228" s="3"/>
      <c r="B228" s="2"/>
      <c r="C228" s="3"/>
      <c r="D228" s="44"/>
      <c r="E228" s="3"/>
      <c r="F228" s="4"/>
      <c r="G228" s="2"/>
    </row>
    <row r="229" spans="1:7" ht="15.6" x14ac:dyDescent="0.3">
      <c r="A229" s="3"/>
      <c r="B229" s="2"/>
      <c r="C229" s="3"/>
      <c r="D229" s="44"/>
      <c r="E229" s="3"/>
      <c r="F229" s="41"/>
      <c r="G229" s="8"/>
    </row>
    <row r="230" spans="1:7" ht="15.6" x14ac:dyDescent="0.3">
      <c r="A230" s="3"/>
      <c r="B230" s="2"/>
      <c r="C230" s="3"/>
      <c r="D230" s="44"/>
      <c r="E230" s="3"/>
      <c r="F230" s="41"/>
      <c r="G230" s="8"/>
    </row>
    <row r="231" spans="1:7" x14ac:dyDescent="0.25">
      <c r="A231" s="3"/>
      <c r="B231" s="2"/>
      <c r="C231" s="3"/>
      <c r="D231" s="44"/>
      <c r="E231" s="3"/>
      <c r="F231" s="4"/>
      <c r="G231" s="2"/>
    </row>
    <row r="232" spans="1:7" x14ac:dyDescent="0.25">
      <c r="A232" s="3"/>
      <c r="B232" s="2"/>
      <c r="C232" s="3"/>
      <c r="D232" s="44"/>
      <c r="E232" s="3"/>
      <c r="F232" s="4"/>
      <c r="G232" s="2"/>
    </row>
    <row r="233" spans="1:7" x14ac:dyDescent="0.25">
      <c r="A233" s="3"/>
      <c r="B233" s="2"/>
      <c r="C233" s="3"/>
      <c r="D233" s="44"/>
      <c r="E233" s="3"/>
      <c r="F233" s="4"/>
      <c r="G233" s="2"/>
    </row>
    <row r="234" spans="1:7" x14ac:dyDescent="0.25">
      <c r="A234" s="3"/>
      <c r="B234" s="2"/>
      <c r="C234" s="3"/>
      <c r="D234" s="44"/>
      <c r="E234" s="3"/>
      <c r="F234" s="4"/>
      <c r="G234" s="2"/>
    </row>
    <row r="235" spans="1:7" x14ac:dyDescent="0.25">
      <c r="A235" s="3"/>
      <c r="B235" s="2"/>
      <c r="C235" s="3"/>
      <c r="D235" s="44"/>
      <c r="E235" s="3"/>
      <c r="F235" s="4"/>
      <c r="G235" s="2"/>
    </row>
    <row r="236" spans="1:7" x14ac:dyDescent="0.25">
      <c r="A236" s="3"/>
      <c r="B236" s="2"/>
      <c r="C236" s="3"/>
      <c r="D236" s="44"/>
      <c r="E236" s="3"/>
      <c r="F236" s="4"/>
      <c r="G236" s="2"/>
    </row>
    <row r="237" spans="1:7" x14ac:dyDescent="0.25">
      <c r="A237" s="3"/>
      <c r="B237" s="2"/>
      <c r="C237" s="3"/>
      <c r="D237" s="44"/>
      <c r="E237" s="3"/>
      <c r="F237" s="4"/>
      <c r="G237" s="2"/>
    </row>
    <row r="238" spans="1:7" x14ac:dyDescent="0.25">
      <c r="A238" s="3"/>
      <c r="B238" s="2"/>
      <c r="C238" s="3"/>
      <c r="D238" s="44"/>
      <c r="E238" s="3"/>
      <c r="F238" s="4"/>
      <c r="G238" s="2"/>
    </row>
    <row r="239" spans="1:7" x14ac:dyDescent="0.25">
      <c r="A239" s="3"/>
      <c r="B239" s="2"/>
      <c r="C239" s="3"/>
      <c r="D239" s="44"/>
      <c r="E239" s="3"/>
      <c r="F239" s="4"/>
      <c r="G239" s="2"/>
    </row>
    <row r="240" spans="1:7" s="11" customFormat="1" x14ac:dyDescent="0.25">
      <c r="A240" s="3"/>
      <c r="B240" s="2"/>
      <c r="C240" s="3"/>
      <c r="D240" s="44"/>
      <c r="E240" s="3"/>
      <c r="F240" s="4"/>
      <c r="G240" s="2"/>
    </row>
    <row r="241" spans="1:7" s="11" customFormat="1" x14ac:dyDescent="0.25">
      <c r="A241" s="3"/>
      <c r="B241" s="2"/>
      <c r="C241" s="3"/>
      <c r="D241" s="44"/>
      <c r="E241" s="3"/>
      <c r="F241" s="4"/>
      <c r="G241" s="2"/>
    </row>
    <row r="242" spans="1:7" s="11" customFormat="1" x14ac:dyDescent="0.25">
      <c r="A242" s="3"/>
      <c r="B242" s="2"/>
      <c r="C242" s="3"/>
      <c r="D242" s="44"/>
      <c r="E242" s="3"/>
      <c r="F242" s="4"/>
      <c r="G242" s="2"/>
    </row>
    <row r="243" spans="1:7" s="11" customFormat="1" x14ac:dyDescent="0.25">
      <c r="A243" s="3"/>
      <c r="B243" s="2"/>
      <c r="C243" s="3"/>
      <c r="D243" s="44"/>
      <c r="E243" s="3"/>
      <c r="F243" s="4"/>
      <c r="G243" s="2"/>
    </row>
    <row r="244" spans="1:7" x14ac:dyDescent="0.25">
      <c r="A244" s="3"/>
      <c r="B244" s="2"/>
      <c r="C244" s="3"/>
      <c r="D244" s="44"/>
      <c r="E244" s="3"/>
      <c r="F244" s="4"/>
      <c r="G244" s="2"/>
    </row>
    <row r="245" spans="1:7" s="11" customFormat="1" x14ac:dyDescent="0.25">
      <c r="A245" s="3"/>
      <c r="B245" s="2"/>
      <c r="C245" s="3"/>
      <c r="D245" s="44"/>
      <c r="E245" s="3"/>
      <c r="F245" s="4"/>
      <c r="G245" s="2"/>
    </row>
    <row r="246" spans="1:7" x14ac:dyDescent="0.25">
      <c r="A246" s="3"/>
      <c r="B246" s="2"/>
      <c r="C246" s="3"/>
      <c r="D246" s="44"/>
      <c r="E246" s="3"/>
      <c r="F246" s="4"/>
      <c r="G246" s="2"/>
    </row>
    <row r="247" spans="1:7" x14ac:dyDescent="0.25">
      <c r="A247" s="3"/>
      <c r="B247" s="2"/>
      <c r="C247" s="3"/>
      <c r="D247" s="44"/>
      <c r="E247" s="3"/>
      <c r="F247" s="4"/>
      <c r="G247" s="2"/>
    </row>
    <row r="248" spans="1:7" x14ac:dyDescent="0.25">
      <c r="A248" s="3"/>
      <c r="B248" s="2"/>
      <c r="C248" s="3"/>
      <c r="D248" s="44"/>
      <c r="E248" s="3"/>
      <c r="F248" s="4"/>
      <c r="G248" s="2"/>
    </row>
    <row r="249" spans="1:7" x14ac:dyDescent="0.25">
      <c r="A249" s="3"/>
      <c r="B249" s="2"/>
      <c r="C249" s="3"/>
      <c r="D249" s="44"/>
      <c r="E249" s="3"/>
      <c r="F249" s="4"/>
      <c r="G249" s="2"/>
    </row>
    <row r="250" spans="1:7" x14ac:dyDescent="0.25">
      <c r="A250" s="3"/>
      <c r="B250" s="2"/>
      <c r="C250" s="3"/>
      <c r="D250" s="44"/>
      <c r="E250" s="3"/>
      <c r="F250" s="4"/>
      <c r="G250" s="2"/>
    </row>
    <row r="251" spans="1:7" x14ac:dyDescent="0.25">
      <c r="A251" s="3"/>
      <c r="B251" s="2"/>
      <c r="C251" s="3"/>
      <c r="D251" s="44"/>
      <c r="E251" s="3"/>
      <c r="F251" s="4"/>
      <c r="G251" s="2"/>
    </row>
    <row r="252" spans="1:7" s="11" customFormat="1" ht="15.6" x14ac:dyDescent="0.3">
      <c r="A252" s="3"/>
      <c r="B252" s="2"/>
      <c r="C252" s="3"/>
      <c r="D252" s="44"/>
      <c r="E252" s="3"/>
      <c r="F252" s="41"/>
      <c r="G252" s="8"/>
    </row>
    <row r="253" spans="1:7" x14ac:dyDescent="0.25">
      <c r="A253" s="3"/>
      <c r="B253" s="3"/>
      <c r="C253" s="3"/>
      <c r="D253" s="44"/>
      <c r="E253" s="3"/>
      <c r="F253" s="5"/>
      <c r="G253" s="2"/>
    </row>
    <row r="254" spans="1:7" s="11" customFormat="1" x14ac:dyDescent="0.25">
      <c r="A254" s="3"/>
      <c r="B254" s="3"/>
      <c r="C254" s="3"/>
      <c r="D254" s="44"/>
      <c r="E254" s="3"/>
      <c r="F254" s="5"/>
      <c r="G254" s="2"/>
    </row>
    <row r="255" spans="1:7" x14ac:dyDescent="0.25">
      <c r="A255" s="3"/>
      <c r="B255" s="2"/>
      <c r="C255" s="3"/>
      <c r="D255" s="44"/>
      <c r="E255" s="3"/>
      <c r="F255" s="12"/>
      <c r="G255" s="4"/>
    </row>
    <row r="256" spans="1:7" ht="15.6" x14ac:dyDescent="0.3">
      <c r="A256" s="3"/>
      <c r="B256" s="7"/>
      <c r="C256" s="3"/>
      <c r="D256" s="44"/>
      <c r="E256" s="3"/>
      <c r="F256" s="4"/>
      <c r="G256" s="2"/>
    </row>
    <row r="257" spans="1:7" x14ac:dyDescent="0.25">
      <c r="A257" s="3"/>
      <c r="B257" s="2"/>
      <c r="C257" s="3"/>
      <c r="D257" s="44"/>
      <c r="E257" s="3"/>
      <c r="F257" s="4"/>
      <c r="G257" s="2"/>
    </row>
    <row r="258" spans="1:7" x14ac:dyDescent="0.25">
      <c r="A258" s="3"/>
      <c r="B258" s="2"/>
      <c r="C258" s="3"/>
      <c r="D258" s="44"/>
      <c r="E258" s="3"/>
      <c r="F258" s="4"/>
      <c r="G258" s="2"/>
    </row>
    <row r="259" spans="1:7" x14ac:dyDescent="0.25">
      <c r="A259" s="3"/>
      <c r="B259" s="2"/>
      <c r="C259" s="3"/>
      <c r="D259" s="44"/>
      <c r="E259" s="3"/>
      <c r="F259" s="4"/>
      <c r="G259" s="2"/>
    </row>
    <row r="260" spans="1:7" x14ac:dyDescent="0.25">
      <c r="A260" s="3"/>
      <c r="B260" s="2"/>
      <c r="C260" s="3"/>
      <c r="D260" s="44"/>
      <c r="E260" s="3"/>
      <c r="F260" s="4"/>
      <c r="G260" s="2"/>
    </row>
    <row r="261" spans="1:7" s="11" customFormat="1" x14ac:dyDescent="0.25">
      <c r="A261" s="3"/>
      <c r="B261" s="2"/>
      <c r="C261" s="3"/>
      <c r="D261" s="44"/>
      <c r="E261" s="3"/>
      <c r="F261" s="4"/>
      <c r="G261" s="2"/>
    </row>
    <row r="262" spans="1:7" x14ac:dyDescent="0.25">
      <c r="A262" s="3"/>
      <c r="B262" s="2"/>
      <c r="C262" s="3"/>
      <c r="D262" s="44"/>
      <c r="E262" s="3"/>
      <c r="F262" s="4"/>
      <c r="G262" s="2"/>
    </row>
    <row r="263" spans="1:7" s="11" customFormat="1" x14ac:dyDescent="0.25">
      <c r="A263" s="3"/>
      <c r="B263" s="2"/>
      <c r="C263" s="3"/>
      <c r="D263" s="44"/>
      <c r="E263" s="3"/>
      <c r="F263" s="4"/>
      <c r="G263" s="2"/>
    </row>
    <row r="264" spans="1:7" x14ac:dyDescent="0.25">
      <c r="A264" s="3"/>
      <c r="B264" s="2"/>
      <c r="C264" s="3"/>
      <c r="D264" s="44"/>
      <c r="E264" s="3"/>
      <c r="F264" s="4"/>
      <c r="G264" s="2"/>
    </row>
    <row r="265" spans="1:7" x14ac:dyDescent="0.25">
      <c r="A265" s="3"/>
      <c r="B265" s="2"/>
      <c r="C265" s="3"/>
      <c r="D265" s="44"/>
      <c r="E265" s="3"/>
      <c r="F265" s="4"/>
      <c r="G265" s="2"/>
    </row>
    <row r="266" spans="1:7" x14ac:dyDescent="0.25">
      <c r="A266" s="3"/>
      <c r="B266" s="2"/>
      <c r="C266" s="3"/>
      <c r="D266" s="44"/>
      <c r="E266" s="3"/>
      <c r="F266" s="4"/>
      <c r="G266" s="2"/>
    </row>
    <row r="267" spans="1:7" x14ac:dyDescent="0.25">
      <c r="A267" s="3"/>
      <c r="B267" s="2"/>
      <c r="C267" s="3"/>
      <c r="D267" s="44"/>
      <c r="E267" s="3"/>
      <c r="F267" s="4"/>
      <c r="G267" s="2"/>
    </row>
    <row r="268" spans="1:7" s="13" customFormat="1" x14ac:dyDescent="0.25">
      <c r="A268" s="3"/>
      <c r="B268" s="2"/>
      <c r="C268" s="3"/>
      <c r="D268" s="44"/>
      <c r="E268" s="3"/>
      <c r="F268" s="4"/>
      <c r="G268" s="2"/>
    </row>
    <row r="269" spans="1:7" s="13" customFormat="1" x14ac:dyDescent="0.25">
      <c r="A269" s="3"/>
      <c r="B269" s="2"/>
      <c r="C269" s="3"/>
      <c r="D269" s="44"/>
      <c r="E269" s="3"/>
      <c r="F269" s="4"/>
      <c r="G269" s="2"/>
    </row>
    <row r="270" spans="1:7" s="11" customFormat="1" x14ac:dyDescent="0.25">
      <c r="A270" s="3"/>
      <c r="B270" s="2"/>
      <c r="C270" s="3"/>
      <c r="D270" s="44"/>
      <c r="E270" s="3"/>
      <c r="F270" s="4"/>
      <c r="G270" s="2"/>
    </row>
    <row r="271" spans="1:7" s="11" customFormat="1" x14ac:dyDescent="0.25">
      <c r="A271" s="3"/>
      <c r="B271" s="2"/>
      <c r="C271" s="3"/>
      <c r="D271" s="44"/>
      <c r="E271" s="3"/>
      <c r="F271" s="4"/>
      <c r="G271" s="2"/>
    </row>
    <row r="272" spans="1:7" ht="15.6" x14ac:dyDescent="0.3">
      <c r="A272" s="3"/>
      <c r="B272" s="2"/>
      <c r="C272" s="3"/>
      <c r="D272" s="44"/>
      <c r="E272" s="3"/>
      <c r="F272" s="41"/>
      <c r="G272" s="8"/>
    </row>
    <row r="273" spans="1:7" s="11" customFormat="1" ht="15.6" x14ac:dyDescent="0.3">
      <c r="A273" s="3"/>
      <c r="B273" s="7"/>
      <c r="C273" s="3"/>
      <c r="D273" s="44"/>
      <c r="E273" s="3"/>
      <c r="F273" s="4"/>
      <c r="G273" s="2"/>
    </row>
    <row r="274" spans="1:7" x14ac:dyDescent="0.25">
      <c r="A274" s="3"/>
      <c r="B274" s="2"/>
      <c r="C274" s="3"/>
      <c r="D274" s="44"/>
      <c r="E274" s="3"/>
      <c r="F274" s="4"/>
      <c r="G274" s="2"/>
    </row>
    <row r="275" spans="1:7" x14ac:dyDescent="0.25">
      <c r="A275" s="3"/>
      <c r="B275" s="2"/>
      <c r="C275" s="14"/>
      <c r="D275" s="44"/>
      <c r="E275" s="3"/>
      <c r="F275" s="4"/>
      <c r="G275" s="2"/>
    </row>
    <row r="276" spans="1:7" x14ac:dyDescent="0.25">
      <c r="A276" s="3"/>
      <c r="B276" s="2"/>
      <c r="C276" s="3"/>
      <c r="D276" s="44"/>
      <c r="E276" s="3"/>
      <c r="F276" s="4"/>
      <c r="G276" s="2"/>
    </row>
    <row r="277" spans="1:7" x14ac:dyDescent="0.25">
      <c r="A277" s="3"/>
      <c r="B277" s="2"/>
      <c r="C277" s="5"/>
      <c r="D277" s="44"/>
      <c r="E277" s="3"/>
      <c r="F277" s="4"/>
      <c r="G277" s="2"/>
    </row>
    <row r="278" spans="1:7" x14ac:dyDescent="0.25">
      <c r="A278" s="3"/>
      <c r="B278" s="2"/>
      <c r="C278" s="3"/>
      <c r="D278" s="44"/>
      <c r="E278" s="3"/>
      <c r="F278" s="4"/>
      <c r="G278" s="2"/>
    </row>
    <row r="279" spans="1:7" x14ac:dyDescent="0.25">
      <c r="A279" s="3"/>
      <c r="B279" s="2"/>
      <c r="C279" s="3"/>
      <c r="D279" s="44"/>
      <c r="E279" s="3"/>
      <c r="F279" s="4"/>
      <c r="G279" s="2"/>
    </row>
    <row r="280" spans="1:7" x14ac:dyDescent="0.25">
      <c r="A280" s="3"/>
      <c r="B280" s="2"/>
      <c r="C280" s="3"/>
      <c r="D280" s="44"/>
      <c r="E280" s="3"/>
      <c r="F280" s="4"/>
      <c r="G280" s="2"/>
    </row>
    <row r="281" spans="1:7" x14ac:dyDescent="0.25">
      <c r="A281" s="3"/>
      <c r="B281" s="2"/>
      <c r="C281" s="3"/>
      <c r="D281" s="44"/>
      <c r="E281" s="3"/>
      <c r="F281" s="4"/>
      <c r="G281" s="2"/>
    </row>
    <row r="282" spans="1:7" x14ac:dyDescent="0.25">
      <c r="A282" s="3"/>
      <c r="B282" s="2"/>
      <c r="C282" s="3"/>
      <c r="D282" s="44"/>
      <c r="E282" s="3"/>
      <c r="F282" s="4"/>
      <c r="G282" s="2"/>
    </row>
    <row r="283" spans="1:7" x14ac:dyDescent="0.25">
      <c r="A283" s="3"/>
      <c r="B283" s="2"/>
      <c r="C283" s="3"/>
      <c r="D283" s="44"/>
      <c r="E283" s="3"/>
      <c r="F283" s="4"/>
      <c r="G283" s="2"/>
    </row>
    <row r="284" spans="1:7" x14ac:dyDescent="0.25">
      <c r="A284" s="3"/>
      <c r="B284" s="2"/>
      <c r="C284" s="3"/>
      <c r="D284" s="44"/>
      <c r="E284" s="3"/>
      <c r="F284" s="4"/>
      <c r="G284" s="2"/>
    </row>
    <row r="285" spans="1:7" x14ac:dyDescent="0.25">
      <c r="A285" s="3"/>
      <c r="B285" s="2"/>
      <c r="C285" s="3"/>
      <c r="D285" s="44"/>
      <c r="E285" s="3"/>
      <c r="F285" s="4"/>
      <c r="G285" s="2"/>
    </row>
    <row r="286" spans="1:7" x14ac:dyDescent="0.25">
      <c r="A286" s="3"/>
      <c r="B286" s="2"/>
      <c r="C286" s="3"/>
      <c r="D286" s="44"/>
      <c r="E286" s="3"/>
      <c r="F286" s="4"/>
      <c r="G286" s="2"/>
    </row>
    <row r="287" spans="1:7" x14ac:dyDescent="0.25">
      <c r="A287" s="3"/>
      <c r="B287" s="2"/>
      <c r="C287" s="3"/>
      <c r="D287" s="44"/>
      <c r="E287" s="3"/>
      <c r="F287" s="4"/>
      <c r="G287" s="2"/>
    </row>
    <row r="288" spans="1:7" x14ac:dyDescent="0.25">
      <c r="A288" s="3"/>
      <c r="B288" s="2"/>
      <c r="C288" s="3"/>
      <c r="D288" s="44"/>
      <c r="E288" s="3"/>
      <c r="F288" s="4"/>
      <c r="G288" s="2"/>
    </row>
    <row r="289" spans="1:7" x14ac:dyDescent="0.25">
      <c r="A289" s="3"/>
      <c r="B289" s="2"/>
      <c r="C289" s="3"/>
      <c r="D289" s="44"/>
      <c r="E289" s="3"/>
      <c r="F289" s="4"/>
      <c r="G289" s="2"/>
    </row>
    <row r="290" spans="1:7" x14ac:dyDescent="0.25">
      <c r="A290" s="3"/>
      <c r="B290" s="2"/>
      <c r="C290" s="3"/>
      <c r="D290" s="44"/>
      <c r="E290" s="3"/>
      <c r="F290" s="4"/>
      <c r="G290" s="2"/>
    </row>
    <row r="291" spans="1:7" x14ac:dyDescent="0.25">
      <c r="A291" s="3"/>
      <c r="B291" s="2"/>
      <c r="C291" s="3"/>
      <c r="D291" s="44"/>
      <c r="E291" s="3"/>
      <c r="F291" s="4"/>
      <c r="G291" s="2"/>
    </row>
    <row r="292" spans="1:7" x14ac:dyDescent="0.25">
      <c r="A292" s="3"/>
      <c r="B292" s="2"/>
      <c r="C292" s="3"/>
      <c r="D292" s="44"/>
      <c r="E292" s="3"/>
      <c r="F292" s="4"/>
      <c r="G292" s="2"/>
    </row>
    <row r="293" spans="1:7" x14ac:dyDescent="0.25">
      <c r="A293" s="3"/>
      <c r="B293" s="2"/>
      <c r="C293" s="3"/>
      <c r="D293" s="44"/>
      <c r="E293" s="3"/>
      <c r="F293" s="4"/>
      <c r="G293" s="2"/>
    </row>
    <row r="294" spans="1:7" x14ac:dyDescent="0.25">
      <c r="A294" s="3"/>
      <c r="B294" s="2"/>
      <c r="C294" s="3"/>
      <c r="D294" s="44"/>
      <c r="E294" s="3"/>
      <c r="F294" s="4"/>
      <c r="G294" s="2"/>
    </row>
    <row r="295" spans="1:7" x14ac:dyDescent="0.25">
      <c r="A295" s="3"/>
      <c r="B295" s="3"/>
      <c r="C295" s="3"/>
      <c r="D295" s="44"/>
      <c r="E295" s="3"/>
      <c r="F295" s="5"/>
      <c r="G295" s="2"/>
    </row>
    <row r="296" spans="1:7" x14ac:dyDescent="0.25">
      <c r="A296" s="3"/>
      <c r="B296" s="3"/>
      <c r="C296" s="3"/>
      <c r="D296" s="44"/>
      <c r="E296" s="3"/>
      <c r="F296" s="5"/>
      <c r="G296" s="2"/>
    </row>
    <row r="297" spans="1:7" x14ac:dyDescent="0.25">
      <c r="A297" s="3"/>
      <c r="B297" s="2"/>
      <c r="C297" s="3"/>
      <c r="D297" s="44"/>
      <c r="E297" s="3"/>
      <c r="F297" s="4"/>
      <c r="G297" s="2"/>
    </row>
    <row r="298" spans="1:7" x14ac:dyDescent="0.25">
      <c r="A298" s="3"/>
      <c r="B298" s="2"/>
      <c r="C298" s="3"/>
      <c r="D298" s="44"/>
      <c r="E298" s="3"/>
      <c r="F298" s="4"/>
      <c r="G298" s="2"/>
    </row>
    <row r="299" spans="1:7" x14ac:dyDescent="0.25">
      <c r="A299" s="3"/>
      <c r="B299" s="2"/>
      <c r="C299" s="3"/>
      <c r="D299" s="44"/>
      <c r="E299" s="3"/>
      <c r="F299" s="4"/>
      <c r="G299" s="2"/>
    </row>
    <row r="300" spans="1:7" x14ac:dyDescent="0.25">
      <c r="A300" s="3"/>
      <c r="B300" s="2"/>
      <c r="C300" s="3"/>
      <c r="D300" s="44"/>
      <c r="E300" s="3"/>
      <c r="F300" s="4"/>
      <c r="G300" s="2"/>
    </row>
    <row r="301" spans="1:7" x14ac:dyDescent="0.25">
      <c r="A301" s="3"/>
      <c r="B301" s="2"/>
      <c r="C301" s="3"/>
      <c r="D301" s="44"/>
      <c r="E301" s="3"/>
      <c r="F301" s="4"/>
      <c r="G301" s="2"/>
    </row>
    <row r="302" spans="1:7" x14ac:dyDescent="0.25">
      <c r="A302" s="3"/>
      <c r="B302" s="2"/>
      <c r="C302" s="3"/>
      <c r="D302" s="44"/>
      <c r="E302" s="3"/>
      <c r="F302" s="4"/>
      <c r="G302" s="2"/>
    </row>
    <row r="303" spans="1:7" x14ac:dyDescent="0.25">
      <c r="A303" s="3"/>
      <c r="B303" s="2"/>
      <c r="C303" s="3"/>
      <c r="D303" s="44"/>
      <c r="E303" s="2"/>
      <c r="F303" s="4"/>
      <c r="G303" s="2"/>
    </row>
    <row r="304" spans="1:7" x14ac:dyDescent="0.25">
      <c r="A304" s="3"/>
      <c r="B304" s="2"/>
      <c r="C304" s="3"/>
      <c r="D304" s="44"/>
      <c r="E304" s="3"/>
      <c r="F304" s="4"/>
      <c r="G304" s="2"/>
    </row>
    <row r="305" spans="1:7" x14ac:dyDescent="0.25">
      <c r="A305" s="3"/>
      <c r="B305" s="2"/>
      <c r="C305" s="3"/>
      <c r="D305" s="44"/>
      <c r="E305" s="3"/>
      <c r="F305" s="4"/>
      <c r="G305" s="2"/>
    </row>
    <row r="306" spans="1:7" ht="15.6" x14ac:dyDescent="0.3">
      <c r="A306" s="3"/>
      <c r="B306" s="2"/>
      <c r="C306" s="3"/>
      <c r="D306" s="44"/>
      <c r="E306" s="3"/>
      <c r="F306" s="41"/>
      <c r="G306" s="8"/>
    </row>
    <row r="307" spans="1:7" ht="15.6" x14ac:dyDescent="0.3">
      <c r="A307" s="3"/>
      <c r="B307" s="7"/>
      <c r="C307" s="3"/>
      <c r="D307" s="44"/>
      <c r="E307" s="3"/>
      <c r="F307" s="4"/>
      <c r="G307" s="2"/>
    </row>
    <row r="308" spans="1:7" x14ac:dyDescent="0.25">
      <c r="A308" s="3"/>
      <c r="B308" s="2"/>
      <c r="C308" s="3"/>
      <c r="D308" s="44"/>
      <c r="E308" s="3"/>
      <c r="F308" s="4"/>
      <c r="G308" s="2"/>
    </row>
    <row r="309" spans="1:7" x14ac:dyDescent="0.25">
      <c r="A309" s="3"/>
      <c r="B309" s="2"/>
      <c r="C309" s="3"/>
      <c r="D309" s="44"/>
      <c r="E309" s="3"/>
      <c r="F309" s="4"/>
      <c r="G309" s="2"/>
    </row>
    <row r="310" spans="1:7" x14ac:dyDescent="0.25">
      <c r="A310" s="3"/>
      <c r="B310" s="2"/>
      <c r="C310" s="3"/>
      <c r="D310" s="44"/>
      <c r="E310" s="3"/>
      <c r="F310" s="4"/>
      <c r="G310" s="2"/>
    </row>
    <row r="311" spans="1:7" x14ac:dyDescent="0.25">
      <c r="A311" s="3"/>
      <c r="B311" s="2"/>
      <c r="C311" s="3"/>
      <c r="D311" s="44"/>
      <c r="E311" s="3"/>
      <c r="F311" s="4"/>
      <c r="G311" s="2"/>
    </row>
    <row r="312" spans="1:7" x14ac:dyDescent="0.25">
      <c r="A312" s="3"/>
      <c r="B312" s="2"/>
      <c r="C312" s="3"/>
      <c r="D312" s="44"/>
      <c r="E312" s="3"/>
      <c r="F312" s="4"/>
      <c r="G312" s="2"/>
    </row>
    <row r="313" spans="1:7" x14ac:dyDescent="0.25">
      <c r="A313" s="3"/>
      <c r="B313" s="2"/>
      <c r="C313" s="3"/>
      <c r="D313" s="44"/>
      <c r="E313" s="3"/>
      <c r="F313" s="4"/>
      <c r="G313" s="2"/>
    </row>
    <row r="314" spans="1:7" x14ac:dyDescent="0.25">
      <c r="A314" s="3"/>
      <c r="B314" s="2"/>
      <c r="C314" s="3"/>
      <c r="D314" s="44"/>
      <c r="E314" s="3"/>
      <c r="F314" s="4"/>
      <c r="G314" s="2"/>
    </row>
    <row r="315" spans="1:7" x14ac:dyDescent="0.25">
      <c r="A315" s="3"/>
      <c r="B315" s="2"/>
      <c r="C315" s="3"/>
      <c r="D315" s="44"/>
      <c r="E315" s="3"/>
      <c r="F315" s="4"/>
      <c r="G315" s="2"/>
    </row>
    <row r="316" spans="1:7" x14ac:dyDescent="0.25">
      <c r="A316" s="3"/>
      <c r="B316" s="2"/>
      <c r="C316" s="3"/>
      <c r="D316" s="44"/>
      <c r="E316" s="3"/>
      <c r="F316" s="4"/>
      <c r="G316" s="2"/>
    </row>
    <row r="317" spans="1:7" x14ac:dyDescent="0.25">
      <c r="A317" s="3"/>
      <c r="B317" s="2"/>
      <c r="C317" s="3"/>
      <c r="D317" s="44"/>
      <c r="E317" s="3"/>
      <c r="F317" s="4"/>
      <c r="G317" s="2"/>
    </row>
    <row r="318" spans="1:7" x14ac:dyDescent="0.25">
      <c r="A318" s="3"/>
      <c r="B318" s="2"/>
      <c r="C318" s="3"/>
      <c r="D318" s="44"/>
      <c r="E318" s="3"/>
      <c r="F318" s="4"/>
      <c r="G318" s="2"/>
    </row>
    <row r="319" spans="1:7" x14ac:dyDescent="0.25">
      <c r="A319" s="3"/>
      <c r="B319" s="2"/>
      <c r="C319" s="3"/>
      <c r="D319" s="44"/>
      <c r="E319" s="3"/>
      <c r="F319" s="4"/>
      <c r="G319" s="2"/>
    </row>
    <row r="320" spans="1:7" x14ac:dyDescent="0.25">
      <c r="A320" s="3"/>
      <c r="B320" s="2"/>
      <c r="C320" s="3"/>
      <c r="D320" s="44"/>
      <c r="E320" s="3"/>
      <c r="F320" s="4"/>
      <c r="G320" s="2"/>
    </row>
    <row r="321" spans="1:7" x14ac:dyDescent="0.25">
      <c r="A321" s="3"/>
      <c r="B321" s="2"/>
      <c r="C321" s="3"/>
      <c r="D321" s="44"/>
      <c r="E321" s="3"/>
      <c r="F321" s="4"/>
      <c r="G321" s="2"/>
    </row>
    <row r="322" spans="1:7" x14ac:dyDescent="0.25">
      <c r="A322" s="3"/>
      <c r="B322" s="2"/>
      <c r="C322" s="3"/>
      <c r="D322" s="44"/>
      <c r="E322" s="3"/>
      <c r="F322" s="4"/>
      <c r="G322" s="2"/>
    </row>
    <row r="323" spans="1:7" x14ac:dyDescent="0.25">
      <c r="A323" s="3"/>
      <c r="B323" s="2"/>
      <c r="C323" s="3"/>
      <c r="D323" s="44"/>
      <c r="E323" s="3"/>
      <c r="F323" s="4"/>
      <c r="G323" s="2"/>
    </row>
    <row r="324" spans="1:7" ht="15.6" x14ac:dyDescent="0.3">
      <c r="A324" s="3"/>
      <c r="B324" s="2"/>
      <c r="C324" s="3"/>
      <c r="D324" s="44"/>
      <c r="E324" s="3"/>
      <c r="F324" s="41"/>
      <c r="G324" s="8"/>
    </row>
    <row r="325" spans="1:7" ht="15.6" x14ac:dyDescent="0.3">
      <c r="A325" s="3"/>
      <c r="B325" s="7"/>
      <c r="C325" s="3"/>
      <c r="D325" s="44"/>
      <c r="E325" s="3"/>
      <c r="F325" s="4"/>
      <c r="G325" s="2"/>
    </row>
    <row r="326" spans="1:7" x14ac:dyDescent="0.25">
      <c r="A326" s="3"/>
      <c r="B326" s="2"/>
      <c r="C326" s="3"/>
      <c r="D326" s="44"/>
      <c r="E326" s="3"/>
      <c r="F326" s="4"/>
      <c r="G326" s="2"/>
    </row>
    <row r="327" spans="1:7" x14ac:dyDescent="0.25">
      <c r="A327" s="3"/>
      <c r="B327" s="2"/>
      <c r="C327" s="5"/>
      <c r="D327" s="44"/>
      <c r="E327" s="3"/>
      <c r="F327" s="4"/>
      <c r="G327" s="2"/>
    </row>
    <row r="328" spans="1:7" x14ac:dyDescent="0.25">
      <c r="A328" s="3"/>
      <c r="B328" s="2"/>
      <c r="C328" s="3"/>
      <c r="D328" s="44"/>
      <c r="E328" s="3"/>
      <c r="F328" s="4"/>
      <c r="G328" s="2"/>
    </row>
    <row r="329" spans="1:7" x14ac:dyDescent="0.25">
      <c r="A329" s="3"/>
      <c r="B329" s="2"/>
      <c r="C329" s="5"/>
      <c r="D329" s="44"/>
      <c r="E329" s="3"/>
      <c r="F329" s="4"/>
      <c r="G329" s="2"/>
    </row>
    <row r="330" spans="1:7" x14ac:dyDescent="0.25">
      <c r="A330" s="3"/>
      <c r="B330" s="2"/>
      <c r="C330" s="3"/>
      <c r="D330" s="44"/>
      <c r="E330" s="3"/>
      <c r="F330" s="4"/>
      <c r="G330" s="2"/>
    </row>
    <row r="331" spans="1:7" x14ac:dyDescent="0.25">
      <c r="A331" s="3"/>
      <c r="B331" s="2"/>
      <c r="C331" s="3"/>
      <c r="D331" s="44"/>
      <c r="E331" s="3"/>
      <c r="F331" s="4"/>
      <c r="G331" s="2"/>
    </row>
    <row r="332" spans="1:7" x14ac:dyDescent="0.25">
      <c r="A332" s="3"/>
      <c r="B332" s="2"/>
      <c r="C332" s="3"/>
      <c r="D332" s="44"/>
      <c r="E332" s="3"/>
      <c r="F332" s="4"/>
      <c r="G332" s="2"/>
    </row>
    <row r="333" spans="1:7" x14ac:dyDescent="0.25">
      <c r="A333" s="3"/>
      <c r="B333" s="2"/>
      <c r="C333" s="3"/>
      <c r="D333" s="44"/>
      <c r="E333" s="3"/>
      <c r="F333" s="4"/>
      <c r="G333" s="2"/>
    </row>
    <row r="334" spans="1:7" x14ac:dyDescent="0.25">
      <c r="A334" s="3"/>
      <c r="B334" s="2"/>
      <c r="C334" s="3"/>
      <c r="D334" s="44"/>
      <c r="E334" s="3"/>
      <c r="F334" s="4"/>
      <c r="G334" s="2"/>
    </row>
    <row r="335" spans="1:7" x14ac:dyDescent="0.25">
      <c r="A335" s="3"/>
      <c r="B335" s="2"/>
      <c r="C335" s="3"/>
      <c r="D335" s="44"/>
      <c r="E335" s="3"/>
      <c r="F335" s="4"/>
      <c r="G335" s="2"/>
    </row>
    <row r="336" spans="1:7" x14ac:dyDescent="0.25">
      <c r="A336" s="3"/>
      <c r="B336" s="2"/>
      <c r="C336" s="3"/>
      <c r="D336" s="44"/>
      <c r="E336" s="3"/>
      <c r="F336" s="4"/>
      <c r="G336" s="2"/>
    </row>
    <row r="337" spans="1:7" x14ac:dyDescent="0.25">
      <c r="A337" s="3"/>
      <c r="B337" s="3"/>
      <c r="C337" s="3"/>
      <c r="D337" s="44"/>
      <c r="E337" s="3"/>
      <c r="F337" s="5"/>
      <c r="G337" s="2"/>
    </row>
    <row r="338" spans="1:7" x14ac:dyDescent="0.25">
      <c r="A338" s="3"/>
      <c r="B338" s="3"/>
      <c r="C338" s="3"/>
      <c r="D338" s="44"/>
      <c r="E338" s="3"/>
      <c r="F338" s="5"/>
      <c r="G338" s="2"/>
    </row>
    <row r="339" spans="1:7" x14ac:dyDescent="0.25">
      <c r="A339" s="3"/>
      <c r="B339" s="2"/>
      <c r="C339" s="3"/>
      <c r="D339" s="44"/>
      <c r="E339" s="3"/>
      <c r="F339" s="4"/>
      <c r="G339" s="2"/>
    </row>
    <row r="340" spans="1:7" x14ac:dyDescent="0.25">
      <c r="A340" s="3"/>
      <c r="B340" s="2"/>
      <c r="C340" s="3"/>
      <c r="D340" s="44"/>
      <c r="E340" s="3"/>
      <c r="F340" s="4"/>
      <c r="G340" s="2"/>
    </row>
    <row r="341" spans="1:7" x14ac:dyDescent="0.25">
      <c r="A341" s="3"/>
      <c r="B341" s="2"/>
      <c r="C341" s="3"/>
      <c r="D341" s="44"/>
      <c r="E341" s="3"/>
      <c r="F341" s="4"/>
      <c r="G341" s="2"/>
    </row>
    <row r="342" spans="1:7" x14ac:dyDescent="0.25">
      <c r="A342" s="3"/>
      <c r="B342" s="2"/>
      <c r="C342" s="3"/>
      <c r="D342" s="44"/>
      <c r="E342" s="3"/>
      <c r="F342" s="4"/>
      <c r="G342" s="2"/>
    </row>
    <row r="343" spans="1:7" x14ac:dyDescent="0.25">
      <c r="A343" s="3"/>
      <c r="B343" s="2"/>
      <c r="C343" s="3"/>
      <c r="D343" s="44"/>
      <c r="E343" s="3"/>
      <c r="F343" s="4"/>
      <c r="G343" s="2"/>
    </row>
    <row r="344" spans="1:7" x14ac:dyDescent="0.25">
      <c r="A344" s="3"/>
      <c r="B344" s="2"/>
      <c r="C344" s="3"/>
      <c r="D344" s="44"/>
      <c r="E344" s="3"/>
      <c r="F344" s="4"/>
      <c r="G344" s="2"/>
    </row>
    <row r="345" spans="1:7" x14ac:dyDescent="0.25">
      <c r="A345" s="3"/>
      <c r="B345" s="2"/>
      <c r="C345" s="3"/>
      <c r="D345" s="44"/>
      <c r="E345" s="3"/>
      <c r="F345" s="4"/>
      <c r="G345" s="2"/>
    </row>
    <row r="346" spans="1:7" x14ac:dyDescent="0.25">
      <c r="A346" s="3"/>
      <c r="B346" s="2"/>
      <c r="C346" s="3"/>
      <c r="D346" s="44"/>
      <c r="E346" s="3"/>
      <c r="F346" s="4"/>
      <c r="G346" s="2"/>
    </row>
    <row r="347" spans="1:7" x14ac:dyDescent="0.25">
      <c r="A347" s="3"/>
      <c r="B347" s="2"/>
      <c r="C347" s="3"/>
      <c r="D347" s="44"/>
      <c r="E347" s="3"/>
      <c r="F347" s="4"/>
      <c r="G347" s="2"/>
    </row>
    <row r="348" spans="1:7" x14ac:dyDescent="0.25">
      <c r="A348" s="3"/>
      <c r="B348" s="2"/>
      <c r="C348" s="3"/>
      <c r="D348" s="44"/>
      <c r="E348" s="3"/>
      <c r="F348" s="4"/>
      <c r="G348" s="2"/>
    </row>
    <row r="349" spans="1:7" x14ac:dyDescent="0.25">
      <c r="A349" s="3"/>
      <c r="B349" s="2"/>
      <c r="C349" s="3"/>
      <c r="D349" s="44"/>
      <c r="E349" s="3"/>
      <c r="F349" s="4"/>
      <c r="G349" s="2"/>
    </row>
    <row r="350" spans="1:7" x14ac:dyDescent="0.25">
      <c r="A350" s="3"/>
      <c r="B350" s="2"/>
      <c r="C350" s="3"/>
      <c r="D350" s="44"/>
      <c r="E350" s="3"/>
      <c r="F350" s="4"/>
      <c r="G350" s="2"/>
    </row>
    <row r="351" spans="1:7" ht="15.6" x14ac:dyDescent="0.3">
      <c r="A351" s="3"/>
      <c r="B351" s="2"/>
      <c r="C351" s="3"/>
      <c r="D351" s="44"/>
      <c r="E351" s="3"/>
      <c r="F351" s="41"/>
      <c r="G351" s="8"/>
    </row>
    <row r="352" spans="1:7" ht="15.6" x14ac:dyDescent="0.3">
      <c r="A352" s="3"/>
      <c r="B352" s="7"/>
      <c r="C352" s="3"/>
      <c r="D352" s="44"/>
      <c r="E352" s="3"/>
      <c r="F352" s="4"/>
      <c r="G352" s="2"/>
    </row>
    <row r="353" spans="1:7" x14ac:dyDescent="0.25">
      <c r="A353" s="3"/>
      <c r="B353" s="2"/>
      <c r="C353" s="3"/>
      <c r="D353" s="44"/>
      <c r="E353" s="3"/>
      <c r="F353" s="4"/>
      <c r="G353" s="2"/>
    </row>
    <row r="354" spans="1:7" x14ac:dyDescent="0.25">
      <c r="A354" s="3"/>
      <c r="B354" s="2"/>
      <c r="C354" s="14"/>
      <c r="D354" s="44"/>
      <c r="E354" s="3"/>
      <c r="F354" s="4"/>
      <c r="G354" s="2"/>
    </row>
    <row r="355" spans="1:7" x14ac:dyDescent="0.25">
      <c r="A355" s="3"/>
      <c r="B355" s="2"/>
      <c r="C355" s="3"/>
      <c r="D355" s="44"/>
      <c r="E355" s="3"/>
      <c r="F355" s="4"/>
      <c r="G355" s="2"/>
    </row>
    <row r="356" spans="1:7" x14ac:dyDescent="0.25">
      <c r="A356" s="3"/>
      <c r="B356" s="2"/>
      <c r="C356" s="5"/>
      <c r="D356" s="44"/>
      <c r="E356" s="3"/>
      <c r="F356" s="4"/>
      <c r="G356" s="2"/>
    </row>
    <row r="357" spans="1:7" x14ac:dyDescent="0.25">
      <c r="A357" s="3"/>
      <c r="B357" s="2"/>
      <c r="C357" s="3"/>
      <c r="D357" s="44"/>
      <c r="E357" s="3"/>
      <c r="F357" s="4"/>
      <c r="G357" s="2"/>
    </row>
    <row r="358" spans="1:7" x14ac:dyDescent="0.25">
      <c r="A358" s="3"/>
      <c r="B358" s="2"/>
      <c r="C358" s="3"/>
      <c r="D358" s="44"/>
      <c r="E358" s="3"/>
      <c r="F358" s="4"/>
      <c r="G358" s="2"/>
    </row>
    <row r="359" spans="1:7" x14ac:dyDescent="0.25">
      <c r="A359" s="3"/>
      <c r="B359" s="2"/>
      <c r="C359" s="3"/>
      <c r="D359" s="44"/>
      <c r="E359" s="3"/>
      <c r="F359" s="4"/>
      <c r="G359" s="2"/>
    </row>
    <row r="360" spans="1:7" x14ac:dyDescent="0.25">
      <c r="A360" s="3"/>
      <c r="B360" s="2"/>
      <c r="C360" s="3"/>
      <c r="D360" s="44"/>
      <c r="E360" s="3"/>
      <c r="F360" s="4"/>
      <c r="G360" s="2"/>
    </row>
    <row r="361" spans="1:7" x14ac:dyDescent="0.25">
      <c r="A361" s="3"/>
      <c r="B361" s="2"/>
      <c r="C361" s="3"/>
      <c r="D361" s="44"/>
      <c r="E361" s="3"/>
      <c r="F361" s="4"/>
      <c r="G361" s="2"/>
    </row>
    <row r="362" spans="1:7" x14ac:dyDescent="0.25">
      <c r="A362" s="3"/>
      <c r="B362" s="2"/>
      <c r="C362" s="3"/>
      <c r="D362" s="44"/>
      <c r="E362" s="3"/>
      <c r="F362" s="4"/>
      <c r="G362" s="2"/>
    </row>
    <row r="363" spans="1:7" x14ac:dyDescent="0.25">
      <c r="A363" s="3"/>
      <c r="B363" s="2"/>
      <c r="C363" s="3"/>
      <c r="D363" s="44"/>
      <c r="E363" s="3"/>
      <c r="F363" s="4"/>
      <c r="G363" s="2"/>
    </row>
    <row r="364" spans="1:7" x14ac:dyDescent="0.25">
      <c r="A364" s="3"/>
      <c r="B364" s="2"/>
      <c r="C364" s="3"/>
      <c r="D364" s="44"/>
      <c r="E364" s="3"/>
      <c r="F364" s="4"/>
      <c r="G364" s="2"/>
    </row>
    <row r="365" spans="1:7" x14ac:dyDescent="0.25">
      <c r="A365" s="3"/>
      <c r="B365" s="2"/>
      <c r="C365" s="3"/>
      <c r="D365" s="44"/>
      <c r="E365" s="3"/>
      <c r="F365" s="4"/>
      <c r="G365" s="2"/>
    </row>
    <row r="366" spans="1:7" x14ac:dyDescent="0.25">
      <c r="A366" s="3"/>
      <c r="B366" s="2"/>
      <c r="C366" s="3"/>
      <c r="D366" s="44"/>
      <c r="E366" s="3"/>
      <c r="F366" s="4"/>
      <c r="G366" s="2"/>
    </row>
    <row r="367" spans="1:7" x14ac:dyDescent="0.25">
      <c r="A367" s="3"/>
      <c r="B367" s="2"/>
      <c r="C367" s="3"/>
      <c r="D367" s="44"/>
      <c r="E367" s="3"/>
      <c r="F367" s="4"/>
      <c r="G367" s="2"/>
    </row>
    <row r="368" spans="1:7" x14ac:dyDescent="0.25">
      <c r="A368" s="3"/>
      <c r="B368" s="2"/>
      <c r="C368" s="3"/>
      <c r="D368" s="44"/>
      <c r="E368" s="3"/>
      <c r="F368" s="4"/>
      <c r="G368" s="2"/>
    </row>
    <row r="369" spans="1:7" x14ac:dyDescent="0.25">
      <c r="A369" s="3"/>
      <c r="B369" s="2"/>
      <c r="C369" s="3"/>
      <c r="D369" s="44"/>
      <c r="E369" s="3"/>
      <c r="F369" s="4"/>
      <c r="G369" s="2"/>
    </row>
    <row r="370" spans="1:7" x14ac:dyDescent="0.25">
      <c r="A370" s="3"/>
      <c r="B370" s="2"/>
      <c r="C370" s="3"/>
      <c r="D370" s="44"/>
      <c r="E370" s="3"/>
      <c r="F370" s="4"/>
      <c r="G370" s="2"/>
    </row>
    <row r="371" spans="1:7" x14ac:dyDescent="0.25">
      <c r="A371" s="3"/>
      <c r="B371" s="2"/>
      <c r="C371" s="3"/>
      <c r="D371" s="44"/>
      <c r="E371" s="3"/>
      <c r="F371" s="5"/>
      <c r="G371" s="2"/>
    </row>
    <row r="372" spans="1:7" x14ac:dyDescent="0.25">
      <c r="A372" s="3"/>
      <c r="B372" s="2"/>
      <c r="C372" s="3"/>
      <c r="D372" s="44"/>
      <c r="E372" s="3"/>
      <c r="F372" s="5"/>
      <c r="G372" s="2"/>
    </row>
    <row r="373" spans="1:7" x14ac:dyDescent="0.25">
      <c r="A373" s="3"/>
      <c r="B373" s="2"/>
      <c r="C373" s="3"/>
      <c r="D373" s="44"/>
      <c r="E373" s="3"/>
      <c r="F373" s="5"/>
      <c r="G373" s="2"/>
    </row>
    <row r="374" spans="1:7" x14ac:dyDescent="0.25">
      <c r="A374" s="3"/>
      <c r="B374" s="2"/>
      <c r="C374" s="3"/>
      <c r="D374" s="44"/>
      <c r="E374" s="3"/>
      <c r="F374" s="5"/>
      <c r="G374" s="2"/>
    </row>
    <row r="375" spans="1:7" x14ac:dyDescent="0.25">
      <c r="A375" s="3"/>
      <c r="B375" s="2"/>
      <c r="C375" s="3"/>
      <c r="D375" s="44"/>
      <c r="E375" s="3"/>
      <c r="F375" s="5"/>
      <c r="G375" s="2"/>
    </row>
    <row r="376" spans="1:7" x14ac:dyDescent="0.25">
      <c r="A376" s="2"/>
      <c r="B376" s="2"/>
      <c r="C376" s="2"/>
      <c r="D376" s="45"/>
      <c r="E376" s="2"/>
      <c r="F376" s="2"/>
      <c r="G376" s="2"/>
    </row>
    <row r="377" spans="1:7" x14ac:dyDescent="0.25">
      <c r="A377" s="2"/>
      <c r="B377" s="2"/>
      <c r="C377" s="2"/>
      <c r="D377" s="45"/>
      <c r="E377" s="2"/>
      <c r="F377" s="2"/>
      <c r="G377" s="2"/>
    </row>
    <row r="378" spans="1:7" x14ac:dyDescent="0.25">
      <c r="A378" s="3"/>
      <c r="B378" s="2"/>
      <c r="C378" s="3"/>
      <c r="D378" s="44"/>
      <c r="E378" s="3"/>
      <c r="F378" s="4"/>
      <c r="G378" s="2"/>
    </row>
    <row r="379" spans="1:7" x14ac:dyDescent="0.25">
      <c r="A379" s="3"/>
      <c r="B379" s="3"/>
      <c r="C379" s="3"/>
      <c r="D379" s="44"/>
      <c r="E379" s="3"/>
      <c r="F379" s="5"/>
      <c r="G379" s="2"/>
    </row>
    <row r="380" spans="1:7" x14ac:dyDescent="0.25">
      <c r="A380" s="3"/>
      <c r="B380" s="3"/>
      <c r="C380" s="3"/>
      <c r="D380" s="44"/>
      <c r="E380" s="3"/>
      <c r="F380" s="5"/>
      <c r="G380" s="2"/>
    </row>
    <row r="381" spans="1:7" x14ac:dyDescent="0.25">
      <c r="A381" s="3"/>
      <c r="B381" s="2"/>
      <c r="C381" s="3"/>
      <c r="D381" s="44"/>
      <c r="E381" s="3"/>
      <c r="F381" s="5"/>
      <c r="G381" s="2"/>
    </row>
    <row r="382" spans="1:7" x14ac:dyDescent="0.25">
      <c r="A382" s="3"/>
      <c r="B382" s="2"/>
      <c r="C382" s="3"/>
      <c r="D382" s="44"/>
      <c r="E382" s="3"/>
      <c r="F382" s="5"/>
      <c r="G382" s="2"/>
    </row>
    <row r="383" spans="1:7" x14ac:dyDescent="0.25">
      <c r="A383" s="3"/>
      <c r="B383" s="2"/>
      <c r="C383" s="3"/>
      <c r="D383" s="44"/>
      <c r="E383" s="3"/>
      <c r="F383" s="5"/>
      <c r="G383" s="2"/>
    </row>
    <row r="384" spans="1:7" x14ac:dyDescent="0.25">
      <c r="A384" s="3"/>
      <c r="B384" s="2"/>
      <c r="C384" s="3"/>
      <c r="D384" s="44"/>
      <c r="E384" s="3"/>
      <c r="F384" s="5"/>
      <c r="G384" s="2"/>
    </row>
    <row r="385" spans="1:7" x14ac:dyDescent="0.25">
      <c r="A385" s="3"/>
      <c r="B385" s="2"/>
      <c r="C385" s="3"/>
      <c r="D385" s="44"/>
      <c r="E385" s="3"/>
      <c r="F385" s="5"/>
      <c r="G385" s="2"/>
    </row>
    <row r="386" spans="1:7" x14ac:dyDescent="0.25">
      <c r="A386" s="3"/>
      <c r="B386" s="2"/>
      <c r="C386" s="3"/>
      <c r="D386" s="44"/>
      <c r="E386" s="2"/>
      <c r="F386" s="4"/>
      <c r="G386" s="2"/>
    </row>
    <row r="387" spans="1:7" x14ac:dyDescent="0.25">
      <c r="A387" s="3"/>
      <c r="B387" s="2"/>
      <c r="C387" s="3"/>
      <c r="D387" s="44"/>
      <c r="E387" s="3"/>
      <c r="F387" s="4"/>
      <c r="G387" s="2"/>
    </row>
    <row r="388" spans="1:7" x14ac:dyDescent="0.25">
      <c r="A388" s="3"/>
      <c r="B388" s="2"/>
      <c r="C388" s="3"/>
      <c r="D388" s="44"/>
      <c r="E388" s="3"/>
      <c r="F388" s="4"/>
      <c r="G388" s="2"/>
    </row>
    <row r="389" spans="1:7" ht="15.6" x14ac:dyDescent="0.3">
      <c r="A389" s="3"/>
      <c r="B389" s="2"/>
      <c r="C389" s="3"/>
      <c r="D389" s="44"/>
      <c r="E389" s="3"/>
      <c r="F389" s="41"/>
      <c r="G389" s="8"/>
    </row>
    <row r="390" spans="1:7" ht="15.6" x14ac:dyDescent="0.3">
      <c r="A390" s="3"/>
      <c r="B390" s="7"/>
      <c r="C390" s="3"/>
      <c r="D390" s="44"/>
      <c r="E390" s="3"/>
      <c r="F390" s="4"/>
      <c r="G390" s="2"/>
    </row>
    <row r="391" spans="1:7" x14ac:dyDescent="0.25">
      <c r="A391" s="3"/>
      <c r="B391" s="2"/>
      <c r="C391" s="3"/>
      <c r="D391" s="44"/>
      <c r="E391" s="3"/>
      <c r="F391" s="4"/>
      <c r="G391" s="2"/>
    </row>
    <row r="392" spans="1:7" x14ac:dyDescent="0.25">
      <c r="A392" s="3"/>
      <c r="B392" s="2"/>
      <c r="C392" s="3"/>
      <c r="D392" s="44"/>
      <c r="E392" s="3"/>
      <c r="F392" s="4"/>
      <c r="G392" s="2"/>
    </row>
    <row r="393" spans="1:7" x14ac:dyDescent="0.25">
      <c r="A393" s="3"/>
      <c r="B393" s="2"/>
      <c r="C393" s="3"/>
      <c r="D393" s="44"/>
      <c r="E393" s="3"/>
      <c r="F393" s="4"/>
      <c r="G393" s="2"/>
    </row>
    <row r="394" spans="1:7" x14ac:dyDescent="0.25">
      <c r="A394" s="3"/>
      <c r="B394" s="2"/>
      <c r="C394" s="3"/>
      <c r="D394" s="44"/>
      <c r="E394" s="3"/>
      <c r="F394" s="4"/>
      <c r="G394" s="2"/>
    </row>
    <row r="395" spans="1:7" x14ac:dyDescent="0.25">
      <c r="A395" s="3"/>
      <c r="B395" s="2"/>
      <c r="C395" s="3"/>
      <c r="D395" s="44"/>
      <c r="E395" s="3"/>
      <c r="F395" s="4"/>
      <c r="G395" s="2"/>
    </row>
    <row r="396" spans="1:7" x14ac:dyDescent="0.25">
      <c r="A396" s="3"/>
      <c r="B396" s="2"/>
      <c r="C396" s="3"/>
      <c r="D396" s="44"/>
      <c r="E396" s="3"/>
      <c r="F396" s="4"/>
      <c r="G396" s="2"/>
    </row>
    <row r="397" spans="1:7" x14ac:dyDescent="0.25">
      <c r="A397" s="3"/>
      <c r="B397" s="2"/>
      <c r="C397" s="14"/>
      <c r="D397" s="44"/>
      <c r="E397" s="3"/>
      <c r="F397" s="4"/>
      <c r="G397" s="2"/>
    </row>
    <row r="398" spans="1:7" x14ac:dyDescent="0.25">
      <c r="A398" s="3"/>
      <c r="B398" s="2"/>
      <c r="C398" s="3"/>
      <c r="D398" s="44"/>
      <c r="E398" s="3"/>
      <c r="F398" s="4"/>
      <c r="G398" s="2"/>
    </row>
    <row r="399" spans="1:7" x14ac:dyDescent="0.25">
      <c r="A399" s="3"/>
      <c r="B399" s="2"/>
      <c r="C399" s="3"/>
      <c r="D399" s="44"/>
      <c r="E399" s="3"/>
      <c r="F399" s="4"/>
      <c r="G399" s="2"/>
    </row>
    <row r="400" spans="1:7" x14ac:dyDescent="0.25">
      <c r="A400" s="3"/>
      <c r="B400" s="2"/>
      <c r="C400" s="3"/>
      <c r="D400" s="44"/>
      <c r="E400" s="3"/>
      <c r="F400" s="4"/>
      <c r="G400" s="2"/>
    </row>
    <row r="401" spans="1:7" x14ac:dyDescent="0.25">
      <c r="A401" s="3"/>
      <c r="B401" s="2"/>
      <c r="C401" s="3"/>
      <c r="D401" s="44"/>
      <c r="E401" s="3"/>
      <c r="F401" s="4"/>
      <c r="G401" s="2"/>
    </row>
    <row r="402" spans="1:7" x14ac:dyDescent="0.25">
      <c r="A402" s="3"/>
      <c r="B402" s="2"/>
      <c r="C402" s="3"/>
      <c r="D402" s="44"/>
      <c r="E402" s="3"/>
      <c r="F402" s="4"/>
      <c r="G402" s="2"/>
    </row>
    <row r="403" spans="1:7" x14ac:dyDescent="0.25">
      <c r="A403" s="3"/>
      <c r="B403" s="2"/>
      <c r="C403" s="3"/>
      <c r="D403" s="44"/>
      <c r="E403" s="3"/>
      <c r="F403" s="4"/>
      <c r="G403" s="2"/>
    </row>
    <row r="404" spans="1:7" x14ac:dyDescent="0.25">
      <c r="A404" s="2"/>
      <c r="B404" s="2"/>
      <c r="C404" s="2"/>
      <c r="D404" s="45"/>
      <c r="E404" s="2"/>
      <c r="F404" s="2"/>
      <c r="G404" s="2"/>
    </row>
    <row r="405" spans="1:7" x14ac:dyDescent="0.25">
      <c r="A405" s="3"/>
      <c r="B405" s="2"/>
      <c r="C405" s="3"/>
      <c r="D405" s="44"/>
      <c r="E405" s="3"/>
      <c r="F405" s="4"/>
      <c r="G405" s="2"/>
    </row>
    <row r="406" spans="1:7" x14ac:dyDescent="0.25">
      <c r="A406" s="3"/>
      <c r="B406" s="2"/>
      <c r="C406" s="3"/>
      <c r="D406" s="44"/>
      <c r="E406" s="3"/>
      <c r="F406" s="4"/>
      <c r="G406" s="2"/>
    </row>
    <row r="407" spans="1:7" x14ac:dyDescent="0.25">
      <c r="A407" s="3"/>
      <c r="B407" s="2"/>
      <c r="C407" s="3"/>
      <c r="D407" s="44"/>
      <c r="E407" s="3"/>
      <c r="F407" s="4"/>
      <c r="G407" s="2"/>
    </row>
    <row r="408" spans="1:7" x14ac:dyDescent="0.25">
      <c r="A408" s="3"/>
      <c r="B408" s="2"/>
      <c r="C408" s="3"/>
      <c r="D408" s="44"/>
      <c r="E408" s="3"/>
      <c r="F408" s="4"/>
      <c r="G408" s="2"/>
    </row>
    <row r="409" spans="1:7" x14ac:dyDescent="0.25">
      <c r="A409" s="3"/>
      <c r="B409" s="2"/>
      <c r="C409" s="3"/>
      <c r="D409" s="44"/>
      <c r="E409" s="3"/>
      <c r="F409" s="4"/>
      <c r="G409" s="2"/>
    </row>
    <row r="410" spans="1:7" x14ac:dyDescent="0.25">
      <c r="A410" s="3"/>
      <c r="B410" s="2"/>
      <c r="C410" s="3"/>
      <c r="D410" s="44"/>
      <c r="E410" s="3"/>
      <c r="F410" s="4"/>
      <c r="G410" s="2"/>
    </row>
    <row r="411" spans="1:7" x14ac:dyDescent="0.25">
      <c r="A411" s="3"/>
      <c r="B411" s="2"/>
      <c r="C411" s="3"/>
      <c r="D411" s="44"/>
      <c r="E411" s="3"/>
      <c r="F411" s="4"/>
      <c r="G411" s="2"/>
    </row>
    <row r="412" spans="1:7" x14ac:dyDescent="0.25">
      <c r="A412" s="3"/>
      <c r="B412" s="2"/>
      <c r="C412" s="3"/>
      <c r="D412" s="44"/>
      <c r="E412" s="3"/>
      <c r="F412" s="4"/>
      <c r="G412" s="2"/>
    </row>
    <row r="413" spans="1:7" x14ac:dyDescent="0.25">
      <c r="A413" s="3"/>
      <c r="B413" s="2"/>
      <c r="C413" s="3"/>
      <c r="D413" s="44"/>
      <c r="E413" s="3"/>
      <c r="F413" s="4"/>
      <c r="G413" s="2"/>
    </row>
    <row r="414" spans="1:7" x14ac:dyDescent="0.25">
      <c r="A414" s="3"/>
      <c r="B414" s="2"/>
      <c r="C414" s="3"/>
      <c r="D414" s="44"/>
      <c r="E414" s="3"/>
      <c r="F414" s="4"/>
      <c r="G414" s="2"/>
    </row>
    <row r="415" spans="1:7" x14ac:dyDescent="0.25">
      <c r="A415" s="3"/>
      <c r="B415" s="2"/>
      <c r="C415" s="3"/>
      <c r="D415" s="44"/>
      <c r="E415" s="3"/>
      <c r="F415" s="4"/>
      <c r="G415" s="2"/>
    </row>
    <row r="416" spans="1:7" x14ac:dyDescent="0.25">
      <c r="A416" s="3"/>
      <c r="B416" s="2"/>
      <c r="C416" s="3"/>
      <c r="D416" s="44"/>
      <c r="E416" s="3"/>
      <c r="F416" s="4"/>
      <c r="G416" s="2"/>
    </row>
    <row r="417" spans="1:7" x14ac:dyDescent="0.25">
      <c r="A417" s="3"/>
      <c r="B417" s="2"/>
      <c r="C417" s="3"/>
      <c r="D417" s="44"/>
      <c r="E417" s="3"/>
      <c r="F417" s="4"/>
      <c r="G417" s="2"/>
    </row>
    <row r="418" spans="1:7" x14ac:dyDescent="0.25">
      <c r="A418" s="3"/>
      <c r="B418" s="2"/>
      <c r="C418" s="3"/>
      <c r="D418" s="44"/>
      <c r="E418" s="3"/>
      <c r="F418" s="4"/>
      <c r="G418" s="2"/>
    </row>
    <row r="419" spans="1:7" x14ac:dyDescent="0.25">
      <c r="A419" s="3"/>
      <c r="B419" s="2"/>
      <c r="C419" s="3"/>
      <c r="D419" s="44"/>
      <c r="E419" s="3"/>
      <c r="F419" s="4"/>
      <c r="G419" s="2"/>
    </row>
    <row r="420" spans="1:7" x14ac:dyDescent="0.25">
      <c r="A420" s="3"/>
      <c r="B420" s="2"/>
      <c r="C420" s="3"/>
      <c r="D420" s="44"/>
      <c r="E420" s="3"/>
      <c r="F420" s="4"/>
      <c r="G420" s="2"/>
    </row>
    <row r="421" spans="1:7" x14ac:dyDescent="0.25">
      <c r="A421" s="3"/>
      <c r="B421" s="3"/>
      <c r="C421" s="3"/>
      <c r="D421" s="44"/>
      <c r="E421" s="3"/>
      <c r="F421" s="5"/>
      <c r="G421" s="2"/>
    </row>
    <row r="422" spans="1:7" x14ac:dyDescent="0.25">
      <c r="A422" s="3"/>
      <c r="B422" s="3"/>
      <c r="C422" s="3"/>
      <c r="D422" s="44"/>
      <c r="E422" s="3"/>
      <c r="F422" s="5"/>
      <c r="G422" s="2"/>
    </row>
    <row r="423" spans="1:7" x14ac:dyDescent="0.25">
      <c r="A423" s="3"/>
      <c r="B423" s="3"/>
      <c r="C423" s="3"/>
      <c r="D423" s="44"/>
      <c r="E423" s="3"/>
      <c r="F423" s="5"/>
      <c r="G423" s="2"/>
    </row>
    <row r="424" spans="1:7" x14ac:dyDescent="0.25">
      <c r="A424" s="3"/>
      <c r="B424" s="2"/>
      <c r="C424" s="3"/>
      <c r="D424" s="44"/>
      <c r="E424" s="3"/>
      <c r="F424" s="4"/>
      <c r="G424" s="2"/>
    </row>
    <row r="425" spans="1:7" x14ac:dyDescent="0.25">
      <c r="A425" s="3"/>
      <c r="B425" s="2"/>
      <c r="C425" s="3"/>
      <c r="D425" s="44"/>
      <c r="E425" s="3"/>
      <c r="F425" s="4"/>
      <c r="G425" s="2"/>
    </row>
    <row r="426" spans="1:7" x14ac:dyDescent="0.25">
      <c r="A426" s="3"/>
      <c r="B426" s="2"/>
      <c r="C426" s="3"/>
      <c r="D426" s="44"/>
      <c r="E426" s="3"/>
      <c r="F426" s="4"/>
      <c r="G426" s="2"/>
    </row>
    <row r="427" spans="1:7" ht="15.6" x14ac:dyDescent="0.3">
      <c r="A427" s="3"/>
      <c r="B427" s="2"/>
      <c r="C427" s="3"/>
      <c r="D427" s="44"/>
      <c r="E427" s="3"/>
      <c r="F427" s="41"/>
      <c r="G427" s="8"/>
    </row>
    <row r="428" spans="1:7" ht="15.6" x14ac:dyDescent="0.3">
      <c r="A428" s="3"/>
      <c r="B428" s="7"/>
      <c r="C428" s="3"/>
      <c r="D428" s="44"/>
      <c r="E428" s="3"/>
      <c r="F428" s="4"/>
      <c r="G428" s="2"/>
    </row>
    <row r="429" spans="1:7" x14ac:dyDescent="0.25">
      <c r="A429" s="3"/>
      <c r="B429" s="2"/>
      <c r="C429" s="3"/>
      <c r="D429" s="44"/>
      <c r="E429" s="3"/>
      <c r="F429" s="4"/>
      <c r="G429" s="2"/>
    </row>
    <row r="430" spans="1:7" x14ac:dyDescent="0.25">
      <c r="A430" s="3"/>
      <c r="B430" s="2"/>
      <c r="C430" s="14"/>
      <c r="D430" s="44"/>
      <c r="E430" s="3"/>
      <c r="F430" s="4"/>
      <c r="G430" s="2"/>
    </row>
    <row r="431" spans="1:7" x14ac:dyDescent="0.25">
      <c r="A431" s="3"/>
      <c r="B431" s="2"/>
      <c r="C431" s="3"/>
      <c r="D431" s="44"/>
      <c r="E431" s="3"/>
      <c r="F431" s="4"/>
      <c r="G431" s="2"/>
    </row>
    <row r="432" spans="1:7" x14ac:dyDescent="0.25">
      <c r="A432" s="3"/>
      <c r="B432" s="2"/>
      <c r="C432" s="5"/>
      <c r="D432" s="44"/>
      <c r="E432" s="3"/>
      <c r="F432" s="4"/>
      <c r="G432" s="2"/>
    </row>
    <row r="433" spans="1:7" ht="15.6" x14ac:dyDescent="0.3">
      <c r="A433" s="3"/>
      <c r="B433" s="2"/>
      <c r="C433" s="3"/>
      <c r="D433" s="44"/>
      <c r="E433" s="3"/>
      <c r="F433" s="41"/>
      <c r="G433" s="8"/>
    </row>
    <row r="434" spans="1:7" ht="15.6" x14ac:dyDescent="0.3">
      <c r="A434" s="3"/>
      <c r="B434" s="7"/>
      <c r="C434" s="3"/>
      <c r="D434" s="44"/>
      <c r="E434" s="3"/>
      <c r="F434" s="4"/>
      <c r="G434" s="2"/>
    </row>
    <row r="435" spans="1:7" x14ac:dyDescent="0.25">
      <c r="A435" s="3"/>
      <c r="B435" s="2"/>
      <c r="C435" s="3"/>
      <c r="D435" s="44"/>
      <c r="E435" s="3"/>
      <c r="F435" s="4"/>
      <c r="G435" s="2"/>
    </row>
    <row r="436" spans="1:7" x14ac:dyDescent="0.25">
      <c r="A436" s="3"/>
      <c r="B436" s="2"/>
      <c r="C436" s="3"/>
      <c r="D436" s="44"/>
      <c r="E436" s="3"/>
      <c r="F436" s="4"/>
      <c r="G436" s="2"/>
    </row>
    <row r="437" spans="1:7" ht="15.6" x14ac:dyDescent="0.3">
      <c r="A437" s="3"/>
      <c r="B437" s="2"/>
      <c r="C437" s="3"/>
      <c r="D437" s="44"/>
      <c r="E437" s="3"/>
      <c r="F437" s="41"/>
      <c r="G437" s="8"/>
    </row>
    <row r="438" spans="1:7" x14ac:dyDescent="0.25">
      <c r="A438" s="3"/>
      <c r="B438" s="2"/>
      <c r="C438" s="3"/>
      <c r="D438" s="44"/>
      <c r="E438" s="3"/>
      <c r="F438" s="12"/>
      <c r="G438" s="4"/>
    </row>
    <row r="439" spans="1:7" ht="15.6" x14ac:dyDescent="0.3">
      <c r="A439" s="3"/>
      <c r="B439" s="2"/>
      <c r="C439" s="3"/>
      <c r="D439" s="44"/>
      <c r="E439" s="3"/>
      <c r="F439" s="15"/>
      <c r="G439" s="16"/>
    </row>
    <row r="440" spans="1:7" x14ac:dyDescent="0.25">
      <c r="A440" s="3"/>
      <c r="B440" s="2"/>
      <c r="C440" s="3"/>
      <c r="D440" s="44"/>
      <c r="E440" s="3"/>
      <c r="F440" s="4"/>
      <c r="G440" s="2"/>
    </row>
    <row r="441" spans="1:7" x14ac:dyDescent="0.25">
      <c r="A441" s="3"/>
      <c r="B441" s="2"/>
      <c r="C441" s="3"/>
      <c r="D441" s="44"/>
      <c r="E441" s="3"/>
      <c r="F441" s="4"/>
      <c r="G441" s="2"/>
    </row>
    <row r="442" spans="1:7" x14ac:dyDescent="0.25">
      <c r="A442" s="3"/>
      <c r="B442" s="2"/>
      <c r="C442" s="3"/>
      <c r="D442" s="44"/>
      <c r="E442" s="3"/>
      <c r="F442" s="5"/>
      <c r="G442" s="2"/>
    </row>
    <row r="443" spans="1:7" x14ac:dyDescent="0.25">
      <c r="A443" s="3"/>
      <c r="B443" s="17"/>
      <c r="C443" s="3"/>
      <c r="D443" s="44"/>
      <c r="E443" s="3"/>
      <c r="F443" s="5"/>
      <c r="G443" s="2"/>
    </row>
    <row r="444" spans="1:7" x14ac:dyDescent="0.25">
      <c r="A444" s="3"/>
      <c r="B444" s="2"/>
      <c r="C444" s="3"/>
      <c r="D444" s="44"/>
      <c r="E444" s="3"/>
      <c r="F444" s="5"/>
      <c r="G444" s="2"/>
    </row>
    <row r="445" spans="1:7" x14ac:dyDescent="0.25">
      <c r="A445" s="3"/>
      <c r="B445" s="17"/>
      <c r="C445" s="3"/>
      <c r="D445" s="44"/>
      <c r="E445" s="3"/>
      <c r="F445" s="5"/>
      <c r="G445" s="2"/>
    </row>
    <row r="446" spans="1:7" x14ac:dyDescent="0.25">
      <c r="A446" s="40"/>
      <c r="C446" s="40"/>
      <c r="D446" s="46"/>
      <c r="E446" s="40"/>
      <c r="F446" s="19"/>
    </row>
    <row r="447" spans="1:7" x14ac:dyDescent="0.25">
      <c r="A447" s="40"/>
      <c r="C447" s="40"/>
      <c r="D447" s="46"/>
      <c r="E447" s="40"/>
      <c r="F447" s="19"/>
    </row>
    <row r="448" spans="1:7" x14ac:dyDescent="0.25">
      <c r="A448" s="40"/>
      <c r="C448" s="40"/>
      <c r="D448" s="46"/>
      <c r="E448" s="40"/>
      <c r="F448" s="19"/>
    </row>
    <row r="449" spans="1:6" x14ac:dyDescent="0.25">
      <c r="A449" s="40"/>
      <c r="C449" s="40"/>
      <c r="D449" s="46"/>
      <c r="E449" s="40"/>
      <c r="F449" s="19"/>
    </row>
    <row r="450" spans="1:6" x14ac:dyDescent="0.25">
      <c r="A450" s="40"/>
      <c r="C450" s="40"/>
      <c r="D450" s="46"/>
      <c r="E450" s="40"/>
      <c r="F450" s="19"/>
    </row>
    <row r="451" spans="1:6" x14ac:dyDescent="0.25">
      <c r="A451" s="40"/>
      <c r="C451" s="40"/>
      <c r="D451" s="46"/>
      <c r="E451" s="40"/>
      <c r="F451" s="19"/>
    </row>
    <row r="452" spans="1:6" x14ac:dyDescent="0.25">
      <c r="A452" s="40"/>
      <c r="C452" s="40"/>
      <c r="D452" s="46"/>
      <c r="E452" s="40"/>
      <c r="F452" s="19"/>
    </row>
    <row r="472" spans="10:10" x14ac:dyDescent="0.25">
      <c r="J472" s="2"/>
    </row>
  </sheetData>
  <mergeCells count="15">
    <mergeCell ref="F204:G204"/>
    <mergeCell ref="A61:F61"/>
    <mergeCell ref="B88:F88"/>
    <mergeCell ref="B141:F141"/>
    <mergeCell ref="B112:F112"/>
    <mergeCell ref="B185:F185"/>
    <mergeCell ref="B164:F164"/>
    <mergeCell ref="B188:F188"/>
    <mergeCell ref="A191:G191"/>
    <mergeCell ref="F202:G202"/>
    <mergeCell ref="A1:G1"/>
    <mergeCell ref="B32:F32"/>
    <mergeCell ref="A33:F33"/>
    <mergeCell ref="F203:G203"/>
    <mergeCell ref="B60:F60"/>
  </mergeCells>
  <pageMargins left="0.70866141732283472" right="0.39370078740157483" top="0.39370078740157483" bottom="0.39370078740157483" header="0" footer="0"/>
  <pageSetup paperSize="9" scale="75" orientation="portrait" horizontalDpi="300" r:id="rId1"/>
  <rowBreaks count="9" manualBreakCount="9">
    <brk id="18" max="16383" man="1"/>
    <brk id="33" max="16383" man="1"/>
    <brk id="46" max="16383" man="1"/>
    <brk id="61" max="16383" man="1"/>
    <brk id="74" max="16383" man="1"/>
    <brk id="88" max="16383" man="1"/>
    <brk id="123" max="16383" man="1"/>
    <brk id="150" max="16383" man="1"/>
    <brk id="1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6"/>
  <sheetViews>
    <sheetView topLeftCell="A10" zoomScaleNormal="100" workbookViewId="0">
      <selection activeCell="G8" sqref="G8"/>
    </sheetView>
  </sheetViews>
  <sheetFormatPr defaultRowHeight="15" x14ac:dyDescent="0.25"/>
  <cols>
    <col min="1" max="1" width="6.5546875" style="109" customWidth="1"/>
    <col min="2" max="2" width="57.6640625" style="109" customWidth="1"/>
    <col min="3" max="3" width="6.44140625" style="144" bestFit="1" customWidth="1"/>
    <col min="4" max="4" width="6" style="116" customWidth="1"/>
    <col min="5" max="5" width="12" style="116" customWidth="1"/>
    <col min="6" max="6" width="15.88671875" style="116" customWidth="1"/>
    <col min="7" max="7" width="11.88671875" style="109" bestFit="1" customWidth="1"/>
    <col min="8" max="256" width="9.109375" style="109"/>
    <col min="257" max="257" width="6.5546875" style="109" customWidth="1"/>
    <col min="258" max="258" width="59.88671875" style="109" customWidth="1"/>
    <col min="259" max="259" width="6.44140625" style="109" bestFit="1" customWidth="1"/>
    <col min="260" max="260" width="6" style="109" customWidth="1"/>
    <col min="261" max="261" width="12" style="109" customWidth="1"/>
    <col min="262" max="262" width="16.109375" style="109" bestFit="1" customWidth="1"/>
    <col min="263" max="263" width="11.88671875" style="109" bestFit="1" customWidth="1"/>
    <col min="264" max="512" width="9.109375" style="109"/>
    <col min="513" max="513" width="6.5546875" style="109" customWidth="1"/>
    <col min="514" max="514" width="59.88671875" style="109" customWidth="1"/>
    <col min="515" max="515" width="6.44140625" style="109" bestFit="1" customWidth="1"/>
    <col min="516" max="516" width="6" style="109" customWidth="1"/>
    <col min="517" max="517" width="12" style="109" customWidth="1"/>
    <col min="518" max="518" width="16.109375" style="109" bestFit="1" customWidth="1"/>
    <col min="519" max="519" width="11.88671875" style="109" bestFit="1" customWidth="1"/>
    <col min="520" max="768" width="9.109375" style="109"/>
    <col min="769" max="769" width="6.5546875" style="109" customWidth="1"/>
    <col min="770" max="770" width="59.88671875" style="109" customWidth="1"/>
    <col min="771" max="771" width="6.44140625" style="109" bestFit="1" customWidth="1"/>
    <col min="772" max="772" width="6" style="109" customWidth="1"/>
    <col min="773" max="773" width="12" style="109" customWidth="1"/>
    <col min="774" max="774" width="16.109375" style="109" bestFit="1" customWidth="1"/>
    <col min="775" max="775" width="11.88671875" style="109" bestFit="1" customWidth="1"/>
    <col min="776" max="1024" width="9.109375" style="109"/>
    <col min="1025" max="1025" width="6.5546875" style="109" customWidth="1"/>
    <col min="1026" max="1026" width="59.88671875" style="109" customWidth="1"/>
    <col min="1027" max="1027" width="6.44140625" style="109" bestFit="1" customWidth="1"/>
    <col min="1028" max="1028" width="6" style="109" customWidth="1"/>
    <col min="1029" max="1029" width="12" style="109" customWidth="1"/>
    <col min="1030" max="1030" width="16.109375" style="109" bestFit="1" customWidth="1"/>
    <col min="1031" max="1031" width="11.88671875" style="109" bestFit="1" customWidth="1"/>
    <col min="1032" max="1280" width="9.109375" style="109"/>
    <col min="1281" max="1281" width="6.5546875" style="109" customWidth="1"/>
    <col min="1282" max="1282" width="59.88671875" style="109" customWidth="1"/>
    <col min="1283" max="1283" width="6.44140625" style="109" bestFit="1" customWidth="1"/>
    <col min="1284" max="1284" width="6" style="109" customWidth="1"/>
    <col min="1285" max="1285" width="12" style="109" customWidth="1"/>
    <col min="1286" max="1286" width="16.109375" style="109" bestFit="1" customWidth="1"/>
    <col min="1287" max="1287" width="11.88671875" style="109" bestFit="1" customWidth="1"/>
    <col min="1288" max="1536" width="9.109375" style="109"/>
    <col min="1537" max="1537" width="6.5546875" style="109" customWidth="1"/>
    <col min="1538" max="1538" width="59.88671875" style="109" customWidth="1"/>
    <col min="1539" max="1539" width="6.44140625" style="109" bestFit="1" customWidth="1"/>
    <col min="1540" max="1540" width="6" style="109" customWidth="1"/>
    <col min="1541" max="1541" width="12" style="109" customWidth="1"/>
    <col min="1542" max="1542" width="16.109375" style="109" bestFit="1" customWidth="1"/>
    <col min="1543" max="1543" width="11.88671875" style="109" bestFit="1" customWidth="1"/>
    <col min="1544" max="1792" width="9.109375" style="109"/>
    <col min="1793" max="1793" width="6.5546875" style="109" customWidth="1"/>
    <col min="1794" max="1794" width="59.88671875" style="109" customWidth="1"/>
    <col min="1795" max="1795" width="6.44140625" style="109" bestFit="1" customWidth="1"/>
    <col min="1796" max="1796" width="6" style="109" customWidth="1"/>
    <col min="1797" max="1797" width="12" style="109" customWidth="1"/>
    <col min="1798" max="1798" width="16.109375" style="109" bestFit="1" customWidth="1"/>
    <col min="1799" max="1799" width="11.88671875" style="109" bestFit="1" customWidth="1"/>
    <col min="1800" max="2048" width="9.109375" style="109"/>
    <col min="2049" max="2049" width="6.5546875" style="109" customWidth="1"/>
    <col min="2050" max="2050" width="59.88671875" style="109" customWidth="1"/>
    <col min="2051" max="2051" width="6.44140625" style="109" bestFit="1" customWidth="1"/>
    <col min="2052" max="2052" width="6" style="109" customWidth="1"/>
    <col min="2053" max="2053" width="12" style="109" customWidth="1"/>
    <col min="2054" max="2054" width="16.109375" style="109" bestFit="1" customWidth="1"/>
    <col min="2055" max="2055" width="11.88671875" style="109" bestFit="1" customWidth="1"/>
    <col min="2056" max="2304" width="9.109375" style="109"/>
    <col min="2305" max="2305" width="6.5546875" style="109" customWidth="1"/>
    <col min="2306" max="2306" width="59.88671875" style="109" customWidth="1"/>
    <col min="2307" max="2307" width="6.44140625" style="109" bestFit="1" customWidth="1"/>
    <col min="2308" max="2308" width="6" style="109" customWidth="1"/>
    <col min="2309" max="2309" width="12" style="109" customWidth="1"/>
    <col min="2310" max="2310" width="16.109375" style="109" bestFit="1" customWidth="1"/>
    <col min="2311" max="2311" width="11.88671875" style="109" bestFit="1" customWidth="1"/>
    <col min="2312" max="2560" width="9.109375" style="109"/>
    <col min="2561" max="2561" width="6.5546875" style="109" customWidth="1"/>
    <col min="2562" max="2562" width="59.88671875" style="109" customWidth="1"/>
    <col min="2563" max="2563" width="6.44140625" style="109" bestFit="1" customWidth="1"/>
    <col min="2564" max="2564" width="6" style="109" customWidth="1"/>
    <col min="2565" max="2565" width="12" style="109" customWidth="1"/>
    <col min="2566" max="2566" width="16.109375" style="109" bestFit="1" customWidth="1"/>
    <col min="2567" max="2567" width="11.88671875" style="109" bestFit="1" customWidth="1"/>
    <col min="2568" max="2816" width="9.109375" style="109"/>
    <col min="2817" max="2817" width="6.5546875" style="109" customWidth="1"/>
    <col min="2818" max="2818" width="59.88671875" style="109" customWidth="1"/>
    <col min="2819" max="2819" width="6.44140625" style="109" bestFit="1" customWidth="1"/>
    <col min="2820" max="2820" width="6" style="109" customWidth="1"/>
    <col min="2821" max="2821" width="12" style="109" customWidth="1"/>
    <col min="2822" max="2822" width="16.109375" style="109" bestFit="1" customWidth="1"/>
    <col min="2823" max="2823" width="11.88671875" style="109" bestFit="1" customWidth="1"/>
    <col min="2824" max="3072" width="9.109375" style="109"/>
    <col min="3073" max="3073" width="6.5546875" style="109" customWidth="1"/>
    <col min="3074" max="3074" width="59.88671875" style="109" customWidth="1"/>
    <col min="3075" max="3075" width="6.44140625" style="109" bestFit="1" customWidth="1"/>
    <col min="3076" max="3076" width="6" style="109" customWidth="1"/>
    <col min="3077" max="3077" width="12" style="109" customWidth="1"/>
    <col min="3078" max="3078" width="16.109375" style="109" bestFit="1" customWidth="1"/>
    <col min="3079" max="3079" width="11.88671875" style="109" bestFit="1" customWidth="1"/>
    <col min="3080" max="3328" width="9.109375" style="109"/>
    <col min="3329" max="3329" width="6.5546875" style="109" customWidth="1"/>
    <col min="3330" max="3330" width="59.88671875" style="109" customWidth="1"/>
    <col min="3331" max="3331" width="6.44140625" style="109" bestFit="1" customWidth="1"/>
    <col min="3332" max="3332" width="6" style="109" customWidth="1"/>
    <col min="3333" max="3333" width="12" style="109" customWidth="1"/>
    <col min="3334" max="3334" width="16.109375" style="109" bestFit="1" customWidth="1"/>
    <col min="3335" max="3335" width="11.88671875" style="109" bestFit="1" customWidth="1"/>
    <col min="3336" max="3584" width="9.109375" style="109"/>
    <col min="3585" max="3585" width="6.5546875" style="109" customWidth="1"/>
    <col min="3586" max="3586" width="59.88671875" style="109" customWidth="1"/>
    <col min="3587" max="3587" width="6.44140625" style="109" bestFit="1" customWidth="1"/>
    <col min="3588" max="3588" width="6" style="109" customWidth="1"/>
    <col min="3589" max="3589" width="12" style="109" customWidth="1"/>
    <col min="3590" max="3590" width="16.109375" style="109" bestFit="1" customWidth="1"/>
    <col min="3591" max="3591" width="11.88671875" style="109" bestFit="1" customWidth="1"/>
    <col min="3592" max="3840" width="9.109375" style="109"/>
    <col min="3841" max="3841" width="6.5546875" style="109" customWidth="1"/>
    <col min="3842" max="3842" width="59.88671875" style="109" customWidth="1"/>
    <col min="3843" max="3843" width="6.44140625" style="109" bestFit="1" customWidth="1"/>
    <col min="3844" max="3844" width="6" style="109" customWidth="1"/>
    <col min="3845" max="3845" width="12" style="109" customWidth="1"/>
    <col min="3846" max="3846" width="16.109375" style="109" bestFit="1" customWidth="1"/>
    <col min="3847" max="3847" width="11.88671875" style="109" bestFit="1" customWidth="1"/>
    <col min="3848" max="4096" width="9.109375" style="109"/>
    <col min="4097" max="4097" width="6.5546875" style="109" customWidth="1"/>
    <col min="4098" max="4098" width="59.88671875" style="109" customWidth="1"/>
    <col min="4099" max="4099" width="6.44140625" style="109" bestFit="1" customWidth="1"/>
    <col min="4100" max="4100" width="6" style="109" customWidth="1"/>
    <col min="4101" max="4101" width="12" style="109" customWidth="1"/>
    <col min="4102" max="4102" width="16.109375" style="109" bestFit="1" customWidth="1"/>
    <col min="4103" max="4103" width="11.88671875" style="109" bestFit="1" customWidth="1"/>
    <col min="4104" max="4352" width="9.109375" style="109"/>
    <col min="4353" max="4353" width="6.5546875" style="109" customWidth="1"/>
    <col min="4354" max="4354" width="59.88671875" style="109" customWidth="1"/>
    <col min="4355" max="4355" width="6.44140625" style="109" bestFit="1" customWidth="1"/>
    <col min="4356" max="4356" width="6" style="109" customWidth="1"/>
    <col min="4357" max="4357" width="12" style="109" customWidth="1"/>
    <col min="4358" max="4358" width="16.109375" style="109" bestFit="1" customWidth="1"/>
    <col min="4359" max="4359" width="11.88671875" style="109" bestFit="1" customWidth="1"/>
    <col min="4360" max="4608" width="9.109375" style="109"/>
    <col min="4609" max="4609" width="6.5546875" style="109" customWidth="1"/>
    <col min="4610" max="4610" width="59.88671875" style="109" customWidth="1"/>
    <col min="4611" max="4611" width="6.44140625" style="109" bestFit="1" customWidth="1"/>
    <col min="4612" max="4612" width="6" style="109" customWidth="1"/>
    <col min="4613" max="4613" width="12" style="109" customWidth="1"/>
    <col min="4614" max="4614" width="16.109375" style="109" bestFit="1" customWidth="1"/>
    <col min="4615" max="4615" width="11.88671875" style="109" bestFit="1" customWidth="1"/>
    <col min="4616" max="4864" width="9.109375" style="109"/>
    <col min="4865" max="4865" width="6.5546875" style="109" customWidth="1"/>
    <col min="4866" max="4866" width="59.88671875" style="109" customWidth="1"/>
    <col min="4867" max="4867" width="6.44140625" style="109" bestFit="1" customWidth="1"/>
    <col min="4868" max="4868" width="6" style="109" customWidth="1"/>
    <col min="4869" max="4869" width="12" style="109" customWidth="1"/>
    <col min="4870" max="4870" width="16.109375" style="109" bestFit="1" customWidth="1"/>
    <col min="4871" max="4871" width="11.88671875" style="109" bestFit="1" customWidth="1"/>
    <col min="4872" max="5120" width="9.109375" style="109"/>
    <col min="5121" max="5121" width="6.5546875" style="109" customWidth="1"/>
    <col min="5122" max="5122" width="59.88671875" style="109" customWidth="1"/>
    <col min="5123" max="5123" width="6.44140625" style="109" bestFit="1" customWidth="1"/>
    <col min="5124" max="5124" width="6" style="109" customWidth="1"/>
    <col min="5125" max="5125" width="12" style="109" customWidth="1"/>
    <col min="5126" max="5126" width="16.109375" style="109" bestFit="1" customWidth="1"/>
    <col min="5127" max="5127" width="11.88671875" style="109" bestFit="1" customWidth="1"/>
    <col min="5128" max="5376" width="9.109375" style="109"/>
    <col min="5377" max="5377" width="6.5546875" style="109" customWidth="1"/>
    <col min="5378" max="5378" width="59.88671875" style="109" customWidth="1"/>
    <col min="5379" max="5379" width="6.44140625" style="109" bestFit="1" customWidth="1"/>
    <col min="5380" max="5380" width="6" style="109" customWidth="1"/>
    <col min="5381" max="5381" width="12" style="109" customWidth="1"/>
    <col min="5382" max="5382" width="16.109375" style="109" bestFit="1" customWidth="1"/>
    <col min="5383" max="5383" width="11.88671875" style="109" bestFit="1" customWidth="1"/>
    <col min="5384" max="5632" width="9.109375" style="109"/>
    <col min="5633" max="5633" width="6.5546875" style="109" customWidth="1"/>
    <col min="5634" max="5634" width="59.88671875" style="109" customWidth="1"/>
    <col min="5635" max="5635" width="6.44140625" style="109" bestFit="1" customWidth="1"/>
    <col min="5636" max="5636" width="6" style="109" customWidth="1"/>
    <col min="5637" max="5637" width="12" style="109" customWidth="1"/>
    <col min="5638" max="5638" width="16.109375" style="109" bestFit="1" customWidth="1"/>
    <col min="5639" max="5639" width="11.88671875" style="109" bestFit="1" customWidth="1"/>
    <col min="5640" max="5888" width="9.109375" style="109"/>
    <col min="5889" max="5889" width="6.5546875" style="109" customWidth="1"/>
    <col min="5890" max="5890" width="59.88671875" style="109" customWidth="1"/>
    <col min="5891" max="5891" width="6.44140625" style="109" bestFit="1" customWidth="1"/>
    <col min="5892" max="5892" width="6" style="109" customWidth="1"/>
    <col min="5893" max="5893" width="12" style="109" customWidth="1"/>
    <col min="5894" max="5894" width="16.109375" style="109" bestFit="1" customWidth="1"/>
    <col min="5895" max="5895" width="11.88671875" style="109" bestFit="1" customWidth="1"/>
    <col min="5896" max="6144" width="9.109375" style="109"/>
    <col min="6145" max="6145" width="6.5546875" style="109" customWidth="1"/>
    <col min="6146" max="6146" width="59.88671875" style="109" customWidth="1"/>
    <col min="6147" max="6147" width="6.44140625" style="109" bestFit="1" customWidth="1"/>
    <col min="6148" max="6148" width="6" style="109" customWidth="1"/>
    <col min="6149" max="6149" width="12" style="109" customWidth="1"/>
    <col min="6150" max="6150" width="16.109375" style="109" bestFit="1" customWidth="1"/>
    <col min="6151" max="6151" width="11.88671875" style="109" bestFit="1" customWidth="1"/>
    <col min="6152" max="6400" width="9.109375" style="109"/>
    <col min="6401" max="6401" width="6.5546875" style="109" customWidth="1"/>
    <col min="6402" max="6402" width="59.88671875" style="109" customWidth="1"/>
    <col min="6403" max="6403" width="6.44140625" style="109" bestFit="1" customWidth="1"/>
    <col min="6404" max="6404" width="6" style="109" customWidth="1"/>
    <col min="6405" max="6405" width="12" style="109" customWidth="1"/>
    <col min="6406" max="6406" width="16.109375" style="109" bestFit="1" customWidth="1"/>
    <col min="6407" max="6407" width="11.88671875" style="109" bestFit="1" customWidth="1"/>
    <col min="6408" max="6656" width="9.109375" style="109"/>
    <col min="6657" max="6657" width="6.5546875" style="109" customWidth="1"/>
    <col min="6658" max="6658" width="59.88671875" style="109" customWidth="1"/>
    <col min="6659" max="6659" width="6.44140625" style="109" bestFit="1" customWidth="1"/>
    <col min="6660" max="6660" width="6" style="109" customWidth="1"/>
    <col min="6661" max="6661" width="12" style="109" customWidth="1"/>
    <col min="6662" max="6662" width="16.109375" style="109" bestFit="1" customWidth="1"/>
    <col min="6663" max="6663" width="11.88671875" style="109" bestFit="1" customWidth="1"/>
    <col min="6664" max="6912" width="9.109375" style="109"/>
    <col min="6913" max="6913" width="6.5546875" style="109" customWidth="1"/>
    <col min="6914" max="6914" width="59.88671875" style="109" customWidth="1"/>
    <col min="6915" max="6915" width="6.44140625" style="109" bestFit="1" customWidth="1"/>
    <col min="6916" max="6916" width="6" style="109" customWidth="1"/>
    <col min="6917" max="6917" width="12" style="109" customWidth="1"/>
    <col min="6918" max="6918" width="16.109375" style="109" bestFit="1" customWidth="1"/>
    <col min="6919" max="6919" width="11.88671875" style="109" bestFit="1" customWidth="1"/>
    <col min="6920" max="7168" width="9.109375" style="109"/>
    <col min="7169" max="7169" width="6.5546875" style="109" customWidth="1"/>
    <col min="7170" max="7170" width="59.88671875" style="109" customWidth="1"/>
    <col min="7171" max="7171" width="6.44140625" style="109" bestFit="1" customWidth="1"/>
    <col min="7172" max="7172" width="6" style="109" customWidth="1"/>
    <col min="7173" max="7173" width="12" style="109" customWidth="1"/>
    <col min="7174" max="7174" width="16.109375" style="109" bestFit="1" customWidth="1"/>
    <col min="7175" max="7175" width="11.88671875" style="109" bestFit="1" customWidth="1"/>
    <col min="7176" max="7424" width="9.109375" style="109"/>
    <col min="7425" max="7425" width="6.5546875" style="109" customWidth="1"/>
    <col min="7426" max="7426" width="59.88671875" style="109" customWidth="1"/>
    <col min="7427" max="7427" width="6.44140625" style="109" bestFit="1" customWidth="1"/>
    <col min="7428" max="7428" width="6" style="109" customWidth="1"/>
    <col min="7429" max="7429" width="12" style="109" customWidth="1"/>
    <col min="7430" max="7430" width="16.109375" style="109" bestFit="1" customWidth="1"/>
    <col min="7431" max="7431" width="11.88671875" style="109" bestFit="1" customWidth="1"/>
    <col min="7432" max="7680" width="9.109375" style="109"/>
    <col min="7681" max="7681" width="6.5546875" style="109" customWidth="1"/>
    <col min="7682" max="7682" width="59.88671875" style="109" customWidth="1"/>
    <col min="7683" max="7683" width="6.44140625" style="109" bestFit="1" customWidth="1"/>
    <col min="7684" max="7684" width="6" style="109" customWidth="1"/>
    <col min="7685" max="7685" width="12" style="109" customWidth="1"/>
    <col min="7686" max="7686" width="16.109375" style="109" bestFit="1" customWidth="1"/>
    <col min="7687" max="7687" width="11.88671875" style="109" bestFit="1" customWidth="1"/>
    <col min="7688" max="7936" width="9.109375" style="109"/>
    <col min="7937" max="7937" width="6.5546875" style="109" customWidth="1"/>
    <col min="7938" max="7938" width="59.88671875" style="109" customWidth="1"/>
    <col min="7939" max="7939" width="6.44140625" style="109" bestFit="1" customWidth="1"/>
    <col min="7940" max="7940" width="6" style="109" customWidth="1"/>
    <col min="7941" max="7941" width="12" style="109" customWidth="1"/>
    <col min="7942" max="7942" width="16.109375" style="109" bestFit="1" customWidth="1"/>
    <col min="7943" max="7943" width="11.88671875" style="109" bestFit="1" customWidth="1"/>
    <col min="7944" max="8192" width="9.109375" style="109"/>
    <col min="8193" max="8193" width="6.5546875" style="109" customWidth="1"/>
    <col min="8194" max="8194" width="59.88671875" style="109" customWidth="1"/>
    <col min="8195" max="8195" width="6.44140625" style="109" bestFit="1" customWidth="1"/>
    <col min="8196" max="8196" width="6" style="109" customWidth="1"/>
    <col min="8197" max="8197" width="12" style="109" customWidth="1"/>
    <col min="8198" max="8198" width="16.109375" style="109" bestFit="1" customWidth="1"/>
    <col min="8199" max="8199" width="11.88671875" style="109" bestFit="1" customWidth="1"/>
    <col min="8200" max="8448" width="9.109375" style="109"/>
    <col min="8449" max="8449" width="6.5546875" style="109" customWidth="1"/>
    <col min="8450" max="8450" width="59.88671875" style="109" customWidth="1"/>
    <col min="8451" max="8451" width="6.44140625" style="109" bestFit="1" customWidth="1"/>
    <col min="8452" max="8452" width="6" style="109" customWidth="1"/>
    <col min="8453" max="8453" width="12" style="109" customWidth="1"/>
    <col min="8454" max="8454" width="16.109375" style="109" bestFit="1" customWidth="1"/>
    <col min="8455" max="8455" width="11.88671875" style="109" bestFit="1" customWidth="1"/>
    <col min="8456" max="8704" width="9.109375" style="109"/>
    <col min="8705" max="8705" width="6.5546875" style="109" customWidth="1"/>
    <col min="8706" max="8706" width="59.88671875" style="109" customWidth="1"/>
    <col min="8707" max="8707" width="6.44140625" style="109" bestFit="1" customWidth="1"/>
    <col min="8708" max="8708" width="6" style="109" customWidth="1"/>
    <col min="8709" max="8709" width="12" style="109" customWidth="1"/>
    <col min="8710" max="8710" width="16.109375" style="109" bestFit="1" customWidth="1"/>
    <col min="8711" max="8711" width="11.88671875" style="109" bestFit="1" customWidth="1"/>
    <col min="8712" max="8960" width="9.109375" style="109"/>
    <col min="8961" max="8961" width="6.5546875" style="109" customWidth="1"/>
    <col min="8962" max="8962" width="59.88671875" style="109" customWidth="1"/>
    <col min="8963" max="8963" width="6.44140625" style="109" bestFit="1" customWidth="1"/>
    <col min="8964" max="8964" width="6" style="109" customWidth="1"/>
    <col min="8965" max="8965" width="12" style="109" customWidth="1"/>
    <col min="8966" max="8966" width="16.109375" style="109" bestFit="1" customWidth="1"/>
    <col min="8967" max="8967" width="11.88671875" style="109" bestFit="1" customWidth="1"/>
    <col min="8968" max="9216" width="9.109375" style="109"/>
    <col min="9217" max="9217" width="6.5546875" style="109" customWidth="1"/>
    <col min="9218" max="9218" width="59.88671875" style="109" customWidth="1"/>
    <col min="9219" max="9219" width="6.44140625" style="109" bestFit="1" customWidth="1"/>
    <col min="9220" max="9220" width="6" style="109" customWidth="1"/>
    <col min="9221" max="9221" width="12" style="109" customWidth="1"/>
    <col min="9222" max="9222" width="16.109375" style="109" bestFit="1" customWidth="1"/>
    <col min="9223" max="9223" width="11.88671875" style="109" bestFit="1" customWidth="1"/>
    <col min="9224" max="9472" width="9.109375" style="109"/>
    <col min="9473" max="9473" width="6.5546875" style="109" customWidth="1"/>
    <col min="9474" max="9474" width="59.88671875" style="109" customWidth="1"/>
    <col min="9475" max="9475" width="6.44140625" style="109" bestFit="1" customWidth="1"/>
    <col min="9476" max="9476" width="6" style="109" customWidth="1"/>
    <col min="9477" max="9477" width="12" style="109" customWidth="1"/>
    <col min="9478" max="9478" width="16.109375" style="109" bestFit="1" customWidth="1"/>
    <col min="9479" max="9479" width="11.88671875" style="109" bestFit="1" customWidth="1"/>
    <col min="9480" max="9728" width="9.109375" style="109"/>
    <col min="9729" max="9729" width="6.5546875" style="109" customWidth="1"/>
    <col min="9730" max="9730" width="59.88671875" style="109" customWidth="1"/>
    <col min="9731" max="9731" width="6.44140625" style="109" bestFit="1" customWidth="1"/>
    <col min="9732" max="9732" width="6" style="109" customWidth="1"/>
    <col min="9733" max="9733" width="12" style="109" customWidth="1"/>
    <col min="9734" max="9734" width="16.109375" style="109" bestFit="1" customWidth="1"/>
    <col min="9735" max="9735" width="11.88671875" style="109" bestFit="1" customWidth="1"/>
    <col min="9736" max="9984" width="9.109375" style="109"/>
    <col min="9985" max="9985" width="6.5546875" style="109" customWidth="1"/>
    <col min="9986" max="9986" width="59.88671875" style="109" customWidth="1"/>
    <col min="9987" max="9987" width="6.44140625" style="109" bestFit="1" customWidth="1"/>
    <col min="9988" max="9988" width="6" style="109" customWidth="1"/>
    <col min="9989" max="9989" width="12" style="109" customWidth="1"/>
    <col min="9990" max="9990" width="16.109375" style="109" bestFit="1" customWidth="1"/>
    <col min="9991" max="9991" width="11.88671875" style="109" bestFit="1" customWidth="1"/>
    <col min="9992" max="10240" width="9.109375" style="109"/>
    <col min="10241" max="10241" width="6.5546875" style="109" customWidth="1"/>
    <col min="10242" max="10242" width="59.88671875" style="109" customWidth="1"/>
    <col min="10243" max="10243" width="6.44140625" style="109" bestFit="1" customWidth="1"/>
    <col min="10244" max="10244" width="6" style="109" customWidth="1"/>
    <col min="10245" max="10245" width="12" style="109" customWidth="1"/>
    <col min="10246" max="10246" width="16.109375" style="109" bestFit="1" customWidth="1"/>
    <col min="10247" max="10247" width="11.88671875" style="109" bestFit="1" customWidth="1"/>
    <col min="10248" max="10496" width="9.109375" style="109"/>
    <col min="10497" max="10497" width="6.5546875" style="109" customWidth="1"/>
    <col min="10498" max="10498" width="59.88671875" style="109" customWidth="1"/>
    <col min="10499" max="10499" width="6.44140625" style="109" bestFit="1" customWidth="1"/>
    <col min="10500" max="10500" width="6" style="109" customWidth="1"/>
    <col min="10501" max="10501" width="12" style="109" customWidth="1"/>
    <col min="10502" max="10502" width="16.109375" style="109" bestFit="1" customWidth="1"/>
    <col min="10503" max="10503" width="11.88671875" style="109" bestFit="1" customWidth="1"/>
    <col min="10504" max="10752" width="9.109375" style="109"/>
    <col min="10753" max="10753" width="6.5546875" style="109" customWidth="1"/>
    <col min="10754" max="10754" width="59.88671875" style="109" customWidth="1"/>
    <col min="10755" max="10755" width="6.44140625" style="109" bestFit="1" customWidth="1"/>
    <col min="10756" max="10756" width="6" style="109" customWidth="1"/>
    <col min="10757" max="10757" width="12" style="109" customWidth="1"/>
    <col min="10758" max="10758" width="16.109375" style="109" bestFit="1" customWidth="1"/>
    <col min="10759" max="10759" width="11.88671875" style="109" bestFit="1" customWidth="1"/>
    <col min="10760" max="11008" width="9.109375" style="109"/>
    <col min="11009" max="11009" width="6.5546875" style="109" customWidth="1"/>
    <col min="11010" max="11010" width="59.88671875" style="109" customWidth="1"/>
    <col min="11011" max="11011" width="6.44140625" style="109" bestFit="1" customWidth="1"/>
    <col min="11012" max="11012" width="6" style="109" customWidth="1"/>
    <col min="11013" max="11013" width="12" style="109" customWidth="1"/>
    <col min="11014" max="11014" width="16.109375" style="109" bestFit="1" customWidth="1"/>
    <col min="11015" max="11015" width="11.88671875" style="109" bestFit="1" customWidth="1"/>
    <col min="11016" max="11264" width="9.109375" style="109"/>
    <col min="11265" max="11265" width="6.5546875" style="109" customWidth="1"/>
    <col min="11266" max="11266" width="59.88671875" style="109" customWidth="1"/>
    <col min="11267" max="11267" width="6.44140625" style="109" bestFit="1" customWidth="1"/>
    <col min="11268" max="11268" width="6" style="109" customWidth="1"/>
    <col min="11269" max="11269" width="12" style="109" customWidth="1"/>
    <col min="11270" max="11270" width="16.109375" style="109" bestFit="1" customWidth="1"/>
    <col min="11271" max="11271" width="11.88671875" style="109" bestFit="1" customWidth="1"/>
    <col min="11272" max="11520" width="9.109375" style="109"/>
    <col min="11521" max="11521" width="6.5546875" style="109" customWidth="1"/>
    <col min="11522" max="11522" width="59.88671875" style="109" customWidth="1"/>
    <col min="11523" max="11523" width="6.44140625" style="109" bestFit="1" customWidth="1"/>
    <col min="11524" max="11524" width="6" style="109" customWidth="1"/>
    <col min="11525" max="11525" width="12" style="109" customWidth="1"/>
    <col min="11526" max="11526" width="16.109375" style="109" bestFit="1" customWidth="1"/>
    <col min="11527" max="11527" width="11.88671875" style="109" bestFit="1" customWidth="1"/>
    <col min="11528" max="11776" width="9.109375" style="109"/>
    <col min="11777" max="11777" width="6.5546875" style="109" customWidth="1"/>
    <col min="11778" max="11778" width="59.88671875" style="109" customWidth="1"/>
    <col min="11779" max="11779" width="6.44140625" style="109" bestFit="1" customWidth="1"/>
    <col min="11780" max="11780" width="6" style="109" customWidth="1"/>
    <col min="11781" max="11781" width="12" style="109" customWidth="1"/>
    <col min="11782" max="11782" width="16.109375" style="109" bestFit="1" customWidth="1"/>
    <col min="11783" max="11783" width="11.88671875" style="109" bestFit="1" customWidth="1"/>
    <col min="11784" max="12032" width="9.109375" style="109"/>
    <col min="12033" max="12033" width="6.5546875" style="109" customWidth="1"/>
    <col min="12034" max="12034" width="59.88671875" style="109" customWidth="1"/>
    <col min="12035" max="12035" width="6.44140625" style="109" bestFit="1" customWidth="1"/>
    <col min="12036" max="12036" width="6" style="109" customWidth="1"/>
    <col min="12037" max="12037" width="12" style="109" customWidth="1"/>
    <col min="12038" max="12038" width="16.109375" style="109" bestFit="1" customWidth="1"/>
    <col min="12039" max="12039" width="11.88671875" style="109" bestFit="1" customWidth="1"/>
    <col min="12040" max="12288" width="9.109375" style="109"/>
    <col min="12289" max="12289" width="6.5546875" style="109" customWidth="1"/>
    <col min="12290" max="12290" width="59.88671875" style="109" customWidth="1"/>
    <col min="12291" max="12291" width="6.44140625" style="109" bestFit="1" customWidth="1"/>
    <col min="12292" max="12292" width="6" style="109" customWidth="1"/>
    <col min="12293" max="12293" width="12" style="109" customWidth="1"/>
    <col min="12294" max="12294" width="16.109375" style="109" bestFit="1" customWidth="1"/>
    <col min="12295" max="12295" width="11.88671875" style="109" bestFit="1" customWidth="1"/>
    <col min="12296" max="12544" width="9.109375" style="109"/>
    <col min="12545" max="12545" width="6.5546875" style="109" customWidth="1"/>
    <col min="12546" max="12546" width="59.88671875" style="109" customWidth="1"/>
    <col min="12547" max="12547" width="6.44140625" style="109" bestFit="1" customWidth="1"/>
    <col min="12548" max="12548" width="6" style="109" customWidth="1"/>
    <col min="12549" max="12549" width="12" style="109" customWidth="1"/>
    <col min="12550" max="12550" width="16.109375" style="109" bestFit="1" customWidth="1"/>
    <col min="12551" max="12551" width="11.88671875" style="109" bestFit="1" customWidth="1"/>
    <col min="12552" max="12800" width="9.109375" style="109"/>
    <col min="12801" max="12801" width="6.5546875" style="109" customWidth="1"/>
    <col min="12802" max="12802" width="59.88671875" style="109" customWidth="1"/>
    <col min="12803" max="12803" width="6.44140625" style="109" bestFit="1" customWidth="1"/>
    <col min="12804" max="12804" width="6" style="109" customWidth="1"/>
    <col min="12805" max="12805" width="12" style="109" customWidth="1"/>
    <col min="12806" max="12806" width="16.109375" style="109" bestFit="1" customWidth="1"/>
    <col min="12807" max="12807" width="11.88671875" style="109" bestFit="1" customWidth="1"/>
    <col min="12808" max="13056" width="9.109375" style="109"/>
    <col min="13057" max="13057" width="6.5546875" style="109" customWidth="1"/>
    <col min="13058" max="13058" width="59.88671875" style="109" customWidth="1"/>
    <col min="13059" max="13059" width="6.44140625" style="109" bestFit="1" customWidth="1"/>
    <col min="13060" max="13060" width="6" style="109" customWidth="1"/>
    <col min="13061" max="13061" width="12" style="109" customWidth="1"/>
    <col min="13062" max="13062" width="16.109375" style="109" bestFit="1" customWidth="1"/>
    <col min="13063" max="13063" width="11.88671875" style="109" bestFit="1" customWidth="1"/>
    <col min="13064" max="13312" width="9.109375" style="109"/>
    <col min="13313" max="13313" width="6.5546875" style="109" customWidth="1"/>
    <col min="13314" max="13314" width="59.88671875" style="109" customWidth="1"/>
    <col min="13315" max="13315" width="6.44140625" style="109" bestFit="1" customWidth="1"/>
    <col min="13316" max="13316" width="6" style="109" customWidth="1"/>
    <col min="13317" max="13317" width="12" style="109" customWidth="1"/>
    <col min="13318" max="13318" width="16.109375" style="109" bestFit="1" customWidth="1"/>
    <col min="13319" max="13319" width="11.88671875" style="109" bestFit="1" customWidth="1"/>
    <col min="13320" max="13568" width="9.109375" style="109"/>
    <col min="13569" max="13569" width="6.5546875" style="109" customWidth="1"/>
    <col min="13570" max="13570" width="59.88671875" style="109" customWidth="1"/>
    <col min="13571" max="13571" width="6.44140625" style="109" bestFit="1" customWidth="1"/>
    <col min="13572" max="13572" width="6" style="109" customWidth="1"/>
    <col min="13573" max="13573" width="12" style="109" customWidth="1"/>
    <col min="13574" max="13574" width="16.109375" style="109" bestFit="1" customWidth="1"/>
    <col min="13575" max="13575" width="11.88671875" style="109" bestFit="1" customWidth="1"/>
    <col min="13576" max="13824" width="9.109375" style="109"/>
    <col min="13825" max="13825" width="6.5546875" style="109" customWidth="1"/>
    <col min="13826" max="13826" width="59.88671875" style="109" customWidth="1"/>
    <col min="13827" max="13827" width="6.44140625" style="109" bestFit="1" customWidth="1"/>
    <col min="13828" max="13828" width="6" style="109" customWidth="1"/>
    <col min="13829" max="13829" width="12" style="109" customWidth="1"/>
    <col min="13830" max="13830" width="16.109375" style="109" bestFit="1" customWidth="1"/>
    <col min="13831" max="13831" width="11.88671875" style="109" bestFit="1" customWidth="1"/>
    <col min="13832" max="14080" width="9.109375" style="109"/>
    <col min="14081" max="14081" width="6.5546875" style="109" customWidth="1"/>
    <col min="14082" max="14082" width="59.88671875" style="109" customWidth="1"/>
    <col min="14083" max="14083" width="6.44140625" style="109" bestFit="1" customWidth="1"/>
    <col min="14084" max="14084" width="6" style="109" customWidth="1"/>
    <col min="14085" max="14085" width="12" style="109" customWidth="1"/>
    <col min="14086" max="14086" width="16.109375" style="109" bestFit="1" customWidth="1"/>
    <col min="14087" max="14087" width="11.88671875" style="109" bestFit="1" customWidth="1"/>
    <col min="14088" max="14336" width="9.109375" style="109"/>
    <col min="14337" max="14337" width="6.5546875" style="109" customWidth="1"/>
    <col min="14338" max="14338" width="59.88671875" style="109" customWidth="1"/>
    <col min="14339" max="14339" width="6.44140625" style="109" bestFit="1" customWidth="1"/>
    <col min="14340" max="14340" width="6" style="109" customWidth="1"/>
    <col min="14341" max="14341" width="12" style="109" customWidth="1"/>
    <col min="14342" max="14342" width="16.109375" style="109" bestFit="1" customWidth="1"/>
    <col min="14343" max="14343" width="11.88671875" style="109" bestFit="1" customWidth="1"/>
    <col min="14344" max="14592" width="9.109375" style="109"/>
    <col min="14593" max="14593" width="6.5546875" style="109" customWidth="1"/>
    <col min="14594" max="14594" width="59.88671875" style="109" customWidth="1"/>
    <col min="14595" max="14595" width="6.44140625" style="109" bestFit="1" customWidth="1"/>
    <col min="14596" max="14596" width="6" style="109" customWidth="1"/>
    <col min="14597" max="14597" width="12" style="109" customWidth="1"/>
    <col min="14598" max="14598" width="16.109375" style="109" bestFit="1" customWidth="1"/>
    <col min="14599" max="14599" width="11.88671875" style="109" bestFit="1" customWidth="1"/>
    <col min="14600" max="14848" width="9.109375" style="109"/>
    <col min="14849" max="14849" width="6.5546875" style="109" customWidth="1"/>
    <col min="14850" max="14850" width="59.88671875" style="109" customWidth="1"/>
    <col min="14851" max="14851" width="6.44140625" style="109" bestFit="1" customWidth="1"/>
    <col min="14852" max="14852" width="6" style="109" customWidth="1"/>
    <col min="14853" max="14853" width="12" style="109" customWidth="1"/>
    <col min="14854" max="14854" width="16.109375" style="109" bestFit="1" customWidth="1"/>
    <col min="14855" max="14855" width="11.88671875" style="109" bestFit="1" customWidth="1"/>
    <col min="14856" max="15104" width="9.109375" style="109"/>
    <col min="15105" max="15105" width="6.5546875" style="109" customWidth="1"/>
    <col min="15106" max="15106" width="59.88671875" style="109" customWidth="1"/>
    <col min="15107" max="15107" width="6.44140625" style="109" bestFit="1" customWidth="1"/>
    <col min="15108" max="15108" width="6" style="109" customWidth="1"/>
    <col min="15109" max="15109" width="12" style="109" customWidth="1"/>
    <col min="15110" max="15110" width="16.109375" style="109" bestFit="1" customWidth="1"/>
    <col min="15111" max="15111" width="11.88671875" style="109" bestFit="1" customWidth="1"/>
    <col min="15112" max="15360" width="9.109375" style="109"/>
    <col min="15361" max="15361" width="6.5546875" style="109" customWidth="1"/>
    <col min="15362" max="15362" width="59.88671875" style="109" customWidth="1"/>
    <col min="15363" max="15363" width="6.44140625" style="109" bestFit="1" customWidth="1"/>
    <col min="15364" max="15364" width="6" style="109" customWidth="1"/>
    <col min="15365" max="15365" width="12" style="109" customWidth="1"/>
    <col min="15366" max="15366" width="16.109375" style="109" bestFit="1" customWidth="1"/>
    <col min="15367" max="15367" width="11.88671875" style="109" bestFit="1" customWidth="1"/>
    <col min="15368" max="15616" width="9.109375" style="109"/>
    <col min="15617" max="15617" width="6.5546875" style="109" customWidth="1"/>
    <col min="15618" max="15618" width="59.88671875" style="109" customWidth="1"/>
    <col min="15619" max="15619" width="6.44140625" style="109" bestFit="1" customWidth="1"/>
    <col min="15620" max="15620" width="6" style="109" customWidth="1"/>
    <col min="15621" max="15621" width="12" style="109" customWidth="1"/>
    <col min="15622" max="15622" width="16.109375" style="109" bestFit="1" customWidth="1"/>
    <col min="15623" max="15623" width="11.88671875" style="109" bestFit="1" customWidth="1"/>
    <col min="15624" max="15872" width="9.109375" style="109"/>
    <col min="15873" max="15873" width="6.5546875" style="109" customWidth="1"/>
    <col min="15874" max="15874" width="59.88671875" style="109" customWidth="1"/>
    <col min="15875" max="15875" width="6.44140625" style="109" bestFit="1" customWidth="1"/>
    <col min="15876" max="15876" width="6" style="109" customWidth="1"/>
    <col min="15877" max="15877" width="12" style="109" customWidth="1"/>
    <col min="15878" max="15878" width="16.109375" style="109" bestFit="1" customWidth="1"/>
    <col min="15879" max="15879" width="11.88671875" style="109" bestFit="1" customWidth="1"/>
    <col min="15880" max="16128" width="9.109375" style="109"/>
    <col min="16129" max="16129" width="6.5546875" style="109" customWidth="1"/>
    <col min="16130" max="16130" width="59.88671875" style="109" customWidth="1"/>
    <col min="16131" max="16131" width="6.44140625" style="109" bestFit="1" customWidth="1"/>
    <col min="16132" max="16132" width="6" style="109" customWidth="1"/>
    <col min="16133" max="16133" width="12" style="109" customWidth="1"/>
    <col min="16134" max="16134" width="16.109375" style="109" bestFit="1" customWidth="1"/>
    <col min="16135" max="16135" width="11.88671875" style="109" bestFit="1" customWidth="1"/>
    <col min="16136" max="16384" width="9.109375" style="109"/>
  </cols>
  <sheetData>
    <row r="1" spans="1:9" ht="24.9" customHeight="1" x14ac:dyDescent="0.25">
      <c r="A1" s="310" t="s">
        <v>179</v>
      </c>
      <c r="B1" s="311"/>
      <c r="C1" s="311"/>
      <c r="D1" s="311"/>
      <c r="E1" s="311"/>
      <c r="F1" s="312"/>
      <c r="G1" s="108"/>
      <c r="H1" s="108"/>
      <c r="I1" s="108"/>
    </row>
    <row r="2" spans="1:9" ht="15.75" customHeight="1" x14ac:dyDescent="0.25">
      <c r="A2" s="110"/>
      <c r="B2" s="111"/>
      <c r="C2" s="112"/>
      <c r="D2" s="113"/>
      <c r="E2" s="113"/>
      <c r="F2" s="114"/>
      <c r="G2" s="108"/>
      <c r="H2" s="108"/>
      <c r="I2" s="108"/>
    </row>
    <row r="3" spans="1:9" ht="14.25" customHeight="1" x14ac:dyDescent="0.25">
      <c r="A3" s="110"/>
      <c r="B3" s="115"/>
      <c r="C3" s="112"/>
      <c r="D3" s="113"/>
      <c r="F3" s="117" t="s">
        <v>319</v>
      </c>
      <c r="G3" s="108"/>
      <c r="H3" s="108"/>
      <c r="I3" s="108"/>
    </row>
    <row r="4" spans="1:9" ht="15.6" x14ac:dyDescent="0.25">
      <c r="A4" s="118" t="s">
        <v>180</v>
      </c>
      <c r="B4" s="118" t="s">
        <v>1</v>
      </c>
      <c r="C4" s="119" t="s">
        <v>2</v>
      </c>
      <c r="D4" s="118" t="s">
        <v>181</v>
      </c>
      <c r="E4" s="118" t="s">
        <v>182</v>
      </c>
      <c r="F4" s="118" t="s">
        <v>5</v>
      </c>
      <c r="G4" s="108"/>
      <c r="H4" s="108"/>
      <c r="I4" s="108"/>
    </row>
    <row r="5" spans="1:9" ht="15.6" x14ac:dyDescent="0.25">
      <c r="A5" s="338"/>
      <c r="B5" s="118"/>
      <c r="C5" s="339"/>
      <c r="D5" s="118"/>
      <c r="E5" s="118"/>
      <c r="F5" s="118" t="s">
        <v>183</v>
      </c>
      <c r="G5" s="108"/>
      <c r="H5" s="108"/>
      <c r="I5" s="108"/>
    </row>
    <row r="6" spans="1:9" ht="15.6" x14ac:dyDescent="0.25">
      <c r="A6" s="340"/>
      <c r="B6" s="341" t="s">
        <v>184</v>
      </c>
      <c r="C6" s="342"/>
      <c r="D6" s="342"/>
      <c r="E6" s="343"/>
      <c r="F6" s="344"/>
      <c r="G6" s="120"/>
      <c r="H6" s="108"/>
      <c r="I6" s="108"/>
    </row>
    <row r="7" spans="1:9" x14ac:dyDescent="0.25">
      <c r="A7" s="340"/>
      <c r="B7" s="345"/>
      <c r="C7" s="342"/>
      <c r="D7" s="342"/>
      <c r="E7" s="343"/>
      <c r="F7" s="344"/>
      <c r="G7" s="120"/>
      <c r="H7" s="108"/>
      <c r="I7" s="108"/>
    </row>
    <row r="8" spans="1:9" ht="75.599999999999994" x14ac:dyDescent="0.25">
      <c r="A8" s="340">
        <v>1</v>
      </c>
      <c r="B8" s="346" t="s">
        <v>185</v>
      </c>
      <c r="C8" s="340">
        <v>214</v>
      </c>
      <c r="D8" s="340" t="s">
        <v>186</v>
      </c>
      <c r="E8" s="347"/>
      <c r="F8" s="344"/>
      <c r="G8" s="120"/>
      <c r="H8" s="108"/>
      <c r="I8" s="108"/>
    </row>
    <row r="9" spans="1:9" x14ac:dyDescent="0.25">
      <c r="A9" s="340"/>
      <c r="B9" s="346"/>
      <c r="C9" s="340"/>
      <c r="D9" s="340"/>
      <c r="E9" s="347"/>
      <c r="F9" s="344"/>
      <c r="G9" s="120"/>
      <c r="H9" s="108"/>
      <c r="I9" s="108"/>
    </row>
    <row r="10" spans="1:9" ht="67.5" customHeight="1" x14ac:dyDescent="0.25">
      <c r="A10" s="340">
        <v>2</v>
      </c>
      <c r="B10" s="348" t="s">
        <v>187</v>
      </c>
      <c r="C10" s="340">
        <v>102</v>
      </c>
      <c r="D10" s="340" t="s">
        <v>186</v>
      </c>
      <c r="E10" s="347"/>
      <c r="F10" s="344"/>
      <c r="G10" s="120"/>
      <c r="H10" s="108"/>
      <c r="I10" s="108"/>
    </row>
    <row r="11" spans="1:9" x14ac:dyDescent="0.25">
      <c r="A11" s="340"/>
      <c r="B11" s="346"/>
      <c r="C11" s="340"/>
      <c r="D11" s="340"/>
      <c r="E11" s="347"/>
      <c r="F11" s="344"/>
      <c r="G11" s="120"/>
      <c r="H11" s="108"/>
      <c r="I11" s="108"/>
    </row>
    <row r="12" spans="1:9" ht="61.2" x14ac:dyDescent="0.25">
      <c r="A12" s="340">
        <v>3</v>
      </c>
      <c r="B12" s="346" t="s">
        <v>188</v>
      </c>
      <c r="C12" s="340">
        <v>45</v>
      </c>
      <c r="D12" s="340" t="s">
        <v>186</v>
      </c>
      <c r="E12" s="347"/>
      <c r="F12" s="344"/>
      <c r="G12" s="120"/>
      <c r="H12" s="108"/>
      <c r="I12" s="108"/>
    </row>
    <row r="13" spans="1:9" x14ac:dyDescent="0.25">
      <c r="A13" s="340"/>
      <c r="B13" s="349"/>
      <c r="C13" s="342"/>
      <c r="D13" s="342"/>
      <c r="E13" s="343"/>
      <c r="F13" s="344"/>
      <c r="G13" s="120"/>
      <c r="H13" s="108"/>
      <c r="I13" s="108"/>
    </row>
    <row r="14" spans="1:9" ht="61.2" x14ac:dyDescent="0.25">
      <c r="A14" s="340">
        <v>4</v>
      </c>
      <c r="B14" s="346" t="s">
        <v>189</v>
      </c>
      <c r="C14" s="340">
        <v>45</v>
      </c>
      <c r="D14" s="340" t="s">
        <v>190</v>
      </c>
      <c r="E14" s="347"/>
      <c r="F14" s="344"/>
      <c r="G14" s="120"/>
      <c r="H14" s="108"/>
      <c r="I14" s="108"/>
    </row>
    <row r="15" spans="1:9" x14ac:dyDescent="0.25">
      <c r="A15" s="340"/>
      <c r="B15" s="350"/>
      <c r="C15" s="342"/>
      <c r="D15" s="342"/>
      <c r="E15" s="343"/>
      <c r="F15" s="344"/>
      <c r="G15" s="120"/>
      <c r="H15" s="108"/>
      <c r="I15" s="108"/>
    </row>
    <row r="16" spans="1:9" ht="46.2" x14ac:dyDescent="0.25">
      <c r="A16" s="340">
        <v>5</v>
      </c>
      <c r="B16" s="351" t="s">
        <v>191</v>
      </c>
      <c r="C16" s="340">
        <v>43</v>
      </c>
      <c r="D16" s="340" t="s">
        <v>186</v>
      </c>
      <c r="E16" s="347"/>
      <c r="F16" s="344"/>
      <c r="G16" s="120"/>
      <c r="H16" s="108"/>
      <c r="I16" s="108"/>
    </row>
    <row r="17" spans="1:9" x14ac:dyDescent="0.25">
      <c r="A17" s="340"/>
      <c r="B17" s="351"/>
      <c r="C17" s="342"/>
      <c r="D17" s="342"/>
      <c r="E17" s="343"/>
      <c r="F17" s="344"/>
      <c r="G17" s="120"/>
      <c r="H17" s="108"/>
      <c r="I17" s="108"/>
    </row>
    <row r="18" spans="1:9" ht="63.75" customHeight="1" x14ac:dyDescent="0.25">
      <c r="A18" s="340">
        <v>6</v>
      </c>
      <c r="B18" s="351" t="s">
        <v>192</v>
      </c>
      <c r="C18" s="340">
        <v>14</v>
      </c>
      <c r="D18" s="340" t="s">
        <v>0</v>
      </c>
      <c r="E18" s="344"/>
      <c r="F18" s="344"/>
      <c r="G18" s="120"/>
      <c r="H18" s="108"/>
      <c r="I18" s="108"/>
    </row>
    <row r="19" spans="1:9" x14ac:dyDescent="0.25">
      <c r="A19" s="340"/>
      <c r="B19" s="351"/>
      <c r="C19" s="342"/>
      <c r="D19" s="342"/>
      <c r="E19" s="343"/>
      <c r="F19" s="344"/>
      <c r="G19" s="120"/>
      <c r="H19" s="108"/>
      <c r="I19" s="108"/>
    </row>
    <row r="20" spans="1:9" ht="61.2" x14ac:dyDescent="0.25">
      <c r="A20" s="340">
        <v>7</v>
      </c>
      <c r="B20" s="346" t="s">
        <v>193</v>
      </c>
      <c r="C20" s="340">
        <v>39</v>
      </c>
      <c r="D20" s="340" t="s">
        <v>186</v>
      </c>
      <c r="E20" s="347"/>
      <c r="F20" s="344"/>
      <c r="G20" s="120"/>
      <c r="H20" s="108"/>
      <c r="I20" s="108"/>
    </row>
    <row r="21" spans="1:9" x14ac:dyDescent="0.25">
      <c r="A21" s="340"/>
      <c r="B21" s="346"/>
      <c r="C21" s="342"/>
      <c r="D21" s="342"/>
      <c r="E21" s="343"/>
      <c r="F21" s="344"/>
      <c r="G21" s="120"/>
      <c r="H21" s="108"/>
      <c r="I21" s="108"/>
    </row>
    <row r="22" spans="1:9" ht="75.599999999999994" x14ac:dyDescent="0.25">
      <c r="A22" s="340">
        <v>8</v>
      </c>
      <c r="B22" s="351" t="s">
        <v>194</v>
      </c>
      <c r="C22" s="340">
        <v>9</v>
      </c>
      <c r="D22" s="340" t="s">
        <v>186</v>
      </c>
      <c r="E22" s="344"/>
      <c r="F22" s="344"/>
      <c r="G22" s="121"/>
      <c r="H22" s="108"/>
      <c r="I22" s="108"/>
    </row>
    <row r="23" spans="1:9" x14ac:dyDescent="0.25">
      <c r="A23" s="340"/>
      <c r="B23" s="351"/>
      <c r="C23" s="342"/>
      <c r="D23" s="340"/>
      <c r="E23" s="352"/>
      <c r="F23" s="344"/>
      <c r="G23" s="121"/>
      <c r="H23" s="108"/>
      <c r="I23" s="108"/>
    </row>
    <row r="24" spans="1:9" ht="47.25" customHeight="1" x14ac:dyDescent="0.25">
      <c r="A24" s="340">
        <v>9</v>
      </c>
      <c r="B24" s="348" t="s">
        <v>195</v>
      </c>
      <c r="C24" s="340">
        <v>11</v>
      </c>
      <c r="D24" s="340" t="s">
        <v>186</v>
      </c>
      <c r="E24" s="344"/>
      <c r="F24" s="344"/>
      <c r="G24" s="121"/>
      <c r="H24" s="108"/>
      <c r="I24" s="108"/>
    </row>
    <row r="25" spans="1:9" x14ac:dyDescent="0.25">
      <c r="A25" s="340"/>
      <c r="B25" s="348"/>
      <c r="C25" s="342"/>
      <c r="D25" s="340"/>
      <c r="E25" s="344"/>
      <c r="F25" s="344"/>
      <c r="G25" s="121"/>
      <c r="H25" s="108"/>
      <c r="I25" s="108"/>
    </row>
    <row r="26" spans="1:9" ht="96.75" customHeight="1" x14ac:dyDescent="0.25">
      <c r="A26" s="340">
        <v>10</v>
      </c>
      <c r="B26" s="353" t="s">
        <v>196</v>
      </c>
      <c r="C26" s="340">
        <v>11</v>
      </c>
      <c r="D26" s="340" t="s">
        <v>186</v>
      </c>
      <c r="E26" s="340"/>
      <c r="F26" s="344"/>
      <c r="G26" s="122"/>
      <c r="H26" s="108"/>
      <c r="I26" s="108"/>
    </row>
    <row r="27" spans="1:9" ht="61.2" x14ac:dyDescent="0.25">
      <c r="A27" s="340">
        <v>11</v>
      </c>
      <c r="B27" s="346" t="s">
        <v>197</v>
      </c>
      <c r="C27" s="340">
        <v>39</v>
      </c>
      <c r="D27" s="340" t="s">
        <v>186</v>
      </c>
      <c r="E27" s="347"/>
      <c r="F27" s="344"/>
      <c r="G27" s="122"/>
      <c r="H27" s="108"/>
      <c r="I27" s="108"/>
    </row>
    <row r="28" spans="1:9" x14ac:dyDescent="0.25">
      <c r="A28" s="340"/>
      <c r="B28" s="346"/>
      <c r="C28" s="342"/>
      <c r="D28" s="342"/>
      <c r="E28" s="343"/>
      <c r="F28" s="344"/>
      <c r="G28" s="122"/>
      <c r="H28" s="108"/>
      <c r="I28" s="108"/>
    </row>
    <row r="29" spans="1:9" ht="46.2" x14ac:dyDescent="0.25">
      <c r="A29" s="340">
        <v>12</v>
      </c>
      <c r="B29" s="346" t="s">
        <v>198</v>
      </c>
      <c r="C29" s="340">
        <v>800</v>
      </c>
      <c r="D29" s="340" t="s">
        <v>190</v>
      </c>
      <c r="E29" s="347"/>
      <c r="F29" s="344"/>
      <c r="G29" s="122"/>
      <c r="H29" s="108"/>
      <c r="I29" s="108"/>
    </row>
    <row r="30" spans="1:9" x14ac:dyDescent="0.25">
      <c r="A30" s="340"/>
      <c r="B30" s="346"/>
      <c r="C30" s="342"/>
      <c r="D30" s="342"/>
      <c r="E30" s="343"/>
      <c r="F30" s="344"/>
      <c r="G30" s="122"/>
      <c r="H30" s="108"/>
      <c r="I30" s="108"/>
    </row>
    <row r="31" spans="1:9" ht="60.6" x14ac:dyDescent="0.25">
      <c r="A31" s="340">
        <v>13</v>
      </c>
      <c r="B31" s="346" t="s">
        <v>199</v>
      </c>
      <c r="C31" s="340">
        <v>23</v>
      </c>
      <c r="D31" s="340" t="s">
        <v>186</v>
      </c>
      <c r="E31" s="344"/>
      <c r="F31" s="344"/>
      <c r="G31" s="123"/>
      <c r="H31" s="108"/>
      <c r="I31" s="108"/>
    </row>
    <row r="32" spans="1:9" ht="15.6" x14ac:dyDescent="0.25">
      <c r="A32" s="340"/>
      <c r="B32" s="346"/>
      <c r="C32" s="342"/>
      <c r="D32" s="342"/>
      <c r="E32" s="338"/>
      <c r="F32" s="344"/>
      <c r="G32" s="111"/>
      <c r="H32" s="108"/>
      <c r="I32" s="108"/>
    </row>
    <row r="33" spans="1:9" ht="57" customHeight="1" x14ac:dyDescent="0.25">
      <c r="A33" s="340">
        <v>14</v>
      </c>
      <c r="B33" s="348" t="s">
        <v>200</v>
      </c>
      <c r="C33" s="340">
        <v>350</v>
      </c>
      <c r="D33" s="340" t="s">
        <v>201</v>
      </c>
      <c r="E33" s="344"/>
      <c r="F33" s="344"/>
      <c r="G33" s="123"/>
      <c r="H33" s="108"/>
      <c r="I33" s="108"/>
    </row>
    <row r="34" spans="1:9" x14ac:dyDescent="0.25">
      <c r="A34" s="340"/>
      <c r="B34" s="346"/>
      <c r="C34" s="342"/>
      <c r="D34" s="342"/>
      <c r="E34" s="352"/>
      <c r="F34" s="344"/>
      <c r="G34" s="124"/>
      <c r="H34" s="108"/>
      <c r="I34" s="108"/>
    </row>
    <row r="35" spans="1:9" ht="45.6" x14ac:dyDescent="0.25">
      <c r="A35" s="354">
        <v>15</v>
      </c>
      <c r="B35" s="346" t="s">
        <v>202</v>
      </c>
      <c r="C35" s="340">
        <v>20</v>
      </c>
      <c r="D35" s="340" t="s">
        <v>201</v>
      </c>
      <c r="E35" s="344"/>
      <c r="F35" s="344"/>
      <c r="G35" s="123"/>
      <c r="H35" s="108"/>
      <c r="I35" s="108"/>
    </row>
    <row r="36" spans="1:9" x14ac:dyDescent="0.25">
      <c r="A36" s="354"/>
      <c r="B36" s="346"/>
      <c r="C36" s="342"/>
      <c r="D36" s="342"/>
      <c r="E36" s="352"/>
      <c r="F36" s="344"/>
      <c r="G36" s="123"/>
      <c r="H36" s="108"/>
      <c r="I36" s="108"/>
    </row>
    <row r="37" spans="1:9" ht="45.6" x14ac:dyDescent="0.25">
      <c r="A37" s="354">
        <v>16</v>
      </c>
      <c r="B37" s="346" t="s">
        <v>203</v>
      </c>
      <c r="C37" s="340">
        <v>20</v>
      </c>
      <c r="D37" s="340" t="s">
        <v>201</v>
      </c>
      <c r="E37" s="344"/>
      <c r="F37" s="344"/>
      <c r="G37" s="123"/>
      <c r="H37" s="108"/>
      <c r="I37" s="108"/>
    </row>
    <row r="38" spans="1:9" x14ac:dyDescent="0.25">
      <c r="A38" s="354"/>
      <c r="B38" s="346"/>
      <c r="C38" s="342"/>
      <c r="D38" s="342"/>
      <c r="E38" s="344"/>
      <c r="F38" s="344"/>
      <c r="G38" s="123"/>
      <c r="H38" s="108"/>
      <c r="I38" s="108"/>
    </row>
    <row r="39" spans="1:9" ht="45.6" x14ac:dyDescent="0.25">
      <c r="A39" s="354">
        <v>17</v>
      </c>
      <c r="B39" s="346" t="s">
        <v>204</v>
      </c>
      <c r="C39" s="340">
        <v>10</v>
      </c>
      <c r="D39" s="340" t="s">
        <v>201</v>
      </c>
      <c r="E39" s="344"/>
      <c r="F39" s="344"/>
      <c r="G39" s="123"/>
      <c r="H39" s="108"/>
      <c r="I39" s="108"/>
    </row>
    <row r="40" spans="1:9" x14ac:dyDescent="0.25">
      <c r="A40" s="354"/>
      <c r="B40" s="346"/>
      <c r="C40" s="342"/>
      <c r="D40" s="342"/>
      <c r="E40" s="352"/>
      <c r="F40" s="344"/>
      <c r="G40" s="123"/>
      <c r="H40" s="108"/>
      <c r="I40" s="108"/>
    </row>
    <row r="41" spans="1:9" ht="76.2" x14ac:dyDescent="0.25">
      <c r="A41" s="354">
        <v>18</v>
      </c>
      <c r="B41" s="346" t="s">
        <v>205</v>
      </c>
      <c r="C41" s="340">
        <v>1</v>
      </c>
      <c r="D41" s="340" t="s">
        <v>0</v>
      </c>
      <c r="E41" s="344"/>
      <c r="F41" s="344"/>
      <c r="G41" s="124"/>
      <c r="H41" s="108"/>
      <c r="I41" s="108"/>
    </row>
    <row r="42" spans="1:9" x14ac:dyDescent="0.25">
      <c r="A42" s="354"/>
      <c r="B42" s="346"/>
      <c r="C42" s="340"/>
      <c r="D42" s="340"/>
      <c r="E42" s="344"/>
      <c r="F42" s="344"/>
      <c r="G42" s="124"/>
      <c r="H42" s="108"/>
      <c r="I42" s="108"/>
    </row>
    <row r="43" spans="1:9" ht="76.2" x14ac:dyDescent="0.25">
      <c r="A43" s="354">
        <v>19</v>
      </c>
      <c r="B43" s="346" t="s">
        <v>206</v>
      </c>
      <c r="C43" s="340">
        <v>1</v>
      </c>
      <c r="D43" s="340" t="s">
        <v>0</v>
      </c>
      <c r="E43" s="344"/>
      <c r="F43" s="344"/>
      <c r="G43" s="124"/>
      <c r="H43" s="108"/>
      <c r="I43" s="108"/>
    </row>
    <row r="44" spans="1:9" x14ac:dyDescent="0.25">
      <c r="A44" s="354"/>
      <c r="B44" s="346"/>
      <c r="C44" s="340"/>
      <c r="D44" s="340"/>
      <c r="E44" s="344"/>
      <c r="F44" s="344"/>
      <c r="G44" s="124"/>
      <c r="H44" s="108"/>
      <c r="I44" s="108"/>
    </row>
    <row r="45" spans="1:9" ht="76.2" x14ac:dyDescent="0.25">
      <c r="A45" s="354">
        <v>20</v>
      </c>
      <c r="B45" s="346" t="s">
        <v>207</v>
      </c>
      <c r="C45" s="340">
        <v>1</v>
      </c>
      <c r="D45" s="340" t="s">
        <v>0</v>
      </c>
      <c r="E45" s="344"/>
      <c r="F45" s="344"/>
      <c r="G45" s="124"/>
      <c r="H45" s="108"/>
      <c r="I45" s="108"/>
    </row>
    <row r="46" spans="1:9" x14ac:dyDescent="0.25">
      <c r="A46" s="354"/>
      <c r="B46" s="346"/>
      <c r="C46" s="340"/>
      <c r="D46" s="340"/>
      <c r="E46" s="344"/>
      <c r="F46" s="344"/>
      <c r="G46" s="124"/>
      <c r="H46" s="108"/>
      <c r="I46" s="108"/>
    </row>
    <row r="47" spans="1:9" ht="59.25" customHeight="1" x14ac:dyDescent="0.25">
      <c r="A47" s="354">
        <v>21</v>
      </c>
      <c r="B47" s="346" t="s">
        <v>208</v>
      </c>
      <c r="C47" s="340">
        <v>4</v>
      </c>
      <c r="D47" s="340" t="s">
        <v>0</v>
      </c>
      <c r="E47" s="344"/>
      <c r="F47" s="344"/>
      <c r="G47" s="124"/>
      <c r="H47" s="108"/>
      <c r="I47" s="108"/>
    </row>
    <row r="48" spans="1:9" x14ac:dyDescent="0.25">
      <c r="A48" s="354"/>
      <c r="B48" s="346"/>
      <c r="C48" s="340"/>
      <c r="D48" s="340"/>
      <c r="E48" s="344"/>
      <c r="F48" s="344"/>
      <c r="G48" s="124"/>
      <c r="H48" s="108"/>
      <c r="I48" s="108"/>
    </row>
    <row r="49" spans="1:9" ht="31.2" x14ac:dyDescent="0.25">
      <c r="A49" s="354">
        <v>22</v>
      </c>
      <c r="B49" s="348" t="s">
        <v>209</v>
      </c>
      <c r="C49" s="340">
        <v>65</v>
      </c>
      <c r="D49" s="340" t="s">
        <v>190</v>
      </c>
      <c r="E49" s="344"/>
      <c r="F49" s="344"/>
      <c r="G49" s="124"/>
      <c r="H49" s="108"/>
      <c r="I49" s="108"/>
    </row>
    <row r="50" spans="1:9" x14ac:dyDescent="0.25">
      <c r="A50" s="354"/>
      <c r="B50" s="346"/>
      <c r="C50" s="340"/>
      <c r="D50" s="340"/>
      <c r="E50" s="344"/>
      <c r="F50" s="344"/>
      <c r="G50" s="124"/>
      <c r="H50" s="108"/>
      <c r="I50" s="108"/>
    </row>
    <row r="51" spans="1:9" ht="25.5" customHeight="1" x14ac:dyDescent="0.25">
      <c r="A51" s="354">
        <v>23</v>
      </c>
      <c r="B51" s="346" t="s">
        <v>210</v>
      </c>
      <c r="C51" s="355">
        <v>15</v>
      </c>
      <c r="D51" s="340" t="s">
        <v>186</v>
      </c>
      <c r="E51" s="344"/>
      <c r="F51" s="344"/>
      <c r="G51" s="123"/>
      <c r="H51" s="108"/>
      <c r="I51" s="108"/>
    </row>
    <row r="52" spans="1:9" x14ac:dyDescent="0.25">
      <c r="A52" s="354"/>
      <c r="B52" s="346"/>
      <c r="C52" s="356"/>
      <c r="D52" s="342"/>
      <c r="E52" s="352"/>
      <c r="F52" s="344"/>
      <c r="G52" s="123"/>
      <c r="H52" s="108"/>
      <c r="I52" s="108"/>
    </row>
    <row r="53" spans="1:9" ht="46.2" x14ac:dyDescent="0.25">
      <c r="A53" s="340">
        <v>24</v>
      </c>
      <c r="B53" s="357" t="s">
        <v>211</v>
      </c>
      <c r="C53" s="355">
        <v>100</v>
      </c>
      <c r="D53" s="340" t="s">
        <v>190</v>
      </c>
      <c r="E53" s="344"/>
      <c r="F53" s="344"/>
      <c r="G53" s="123"/>
      <c r="H53" s="108"/>
      <c r="I53" s="108"/>
    </row>
    <row r="54" spans="1:9" x14ac:dyDescent="0.25">
      <c r="A54" s="340"/>
      <c r="B54" s="346"/>
      <c r="C54" s="342"/>
      <c r="D54" s="342"/>
      <c r="E54" s="352"/>
      <c r="F54" s="344"/>
      <c r="G54" s="123"/>
      <c r="H54" s="108"/>
      <c r="I54" s="108"/>
    </row>
    <row r="55" spans="1:9" ht="90.6" x14ac:dyDescent="0.25">
      <c r="A55" s="358">
        <v>25</v>
      </c>
      <c r="B55" s="346" t="s">
        <v>212</v>
      </c>
      <c r="C55" s="340">
        <v>4</v>
      </c>
      <c r="D55" s="340" t="s">
        <v>0</v>
      </c>
      <c r="E55" s="344"/>
      <c r="F55" s="344"/>
      <c r="G55" s="121"/>
      <c r="I55" s="108"/>
    </row>
    <row r="56" spans="1:9" x14ac:dyDescent="0.25">
      <c r="A56" s="358"/>
      <c r="B56" s="346"/>
      <c r="C56" s="340"/>
      <c r="D56" s="340"/>
      <c r="E56" s="344"/>
      <c r="F56" s="344"/>
      <c r="G56" s="121"/>
      <c r="I56" s="108"/>
    </row>
    <row r="57" spans="1:9" ht="75.599999999999994" x14ac:dyDescent="0.25">
      <c r="A57" s="358">
        <v>26</v>
      </c>
      <c r="B57" s="348" t="s">
        <v>213</v>
      </c>
      <c r="C57" s="340">
        <v>1</v>
      </c>
      <c r="D57" s="340" t="s">
        <v>0</v>
      </c>
      <c r="E57" s="344"/>
      <c r="F57" s="344"/>
      <c r="G57" s="121"/>
      <c r="I57" s="108"/>
    </row>
    <row r="58" spans="1:9" x14ac:dyDescent="0.25">
      <c r="A58" s="340"/>
      <c r="B58" s="346"/>
      <c r="C58" s="340"/>
      <c r="D58" s="340"/>
      <c r="E58" s="344"/>
      <c r="F58" s="344"/>
      <c r="G58" s="121"/>
      <c r="I58" s="108"/>
    </row>
    <row r="59" spans="1:9" ht="84" customHeight="1" x14ac:dyDescent="0.25">
      <c r="A59" s="340">
        <v>27</v>
      </c>
      <c r="B59" s="348" t="s">
        <v>214</v>
      </c>
      <c r="C59" s="340">
        <v>1</v>
      </c>
      <c r="D59" s="340" t="s">
        <v>0</v>
      </c>
      <c r="E59" s="344"/>
      <c r="F59" s="344"/>
      <c r="G59" s="121"/>
      <c r="I59" s="108"/>
    </row>
    <row r="60" spans="1:9" x14ac:dyDescent="0.25">
      <c r="A60" s="340"/>
      <c r="B60" s="346"/>
      <c r="C60" s="340"/>
      <c r="D60" s="340"/>
      <c r="E60" s="344"/>
      <c r="F60" s="344"/>
      <c r="G60" s="121"/>
      <c r="I60" s="108"/>
    </row>
    <row r="61" spans="1:9" ht="75.599999999999994" x14ac:dyDescent="0.25">
      <c r="A61" s="340">
        <v>28</v>
      </c>
      <c r="B61" s="346" t="s">
        <v>215</v>
      </c>
      <c r="C61" s="340">
        <v>1</v>
      </c>
      <c r="D61" s="340" t="s">
        <v>0</v>
      </c>
      <c r="E61" s="344"/>
      <c r="F61" s="344"/>
      <c r="G61" s="121"/>
      <c r="I61" s="108"/>
    </row>
    <row r="62" spans="1:9" x14ac:dyDescent="0.25">
      <c r="A62" s="340"/>
      <c r="B62" s="346"/>
      <c r="C62" s="340"/>
      <c r="D62" s="340"/>
      <c r="E62" s="344"/>
      <c r="F62" s="344"/>
      <c r="G62" s="121"/>
      <c r="I62" s="108"/>
    </row>
    <row r="63" spans="1:9" ht="75.599999999999994" x14ac:dyDescent="0.25">
      <c r="A63" s="340">
        <v>29</v>
      </c>
      <c r="B63" s="346" t="s">
        <v>216</v>
      </c>
      <c r="C63" s="340">
        <v>1</v>
      </c>
      <c r="D63" s="340" t="s">
        <v>0</v>
      </c>
      <c r="E63" s="344"/>
      <c r="F63" s="344"/>
      <c r="G63" s="121"/>
      <c r="I63" s="108"/>
    </row>
    <row r="64" spans="1:9" x14ac:dyDescent="0.25">
      <c r="A64" s="340"/>
      <c r="B64" s="346"/>
      <c r="C64" s="340"/>
      <c r="D64" s="340"/>
      <c r="E64" s="344"/>
      <c r="F64" s="344"/>
      <c r="G64" s="121"/>
      <c r="I64" s="108"/>
    </row>
    <row r="65" spans="1:9" ht="75.599999999999994" x14ac:dyDescent="0.25">
      <c r="A65" s="340">
        <v>30</v>
      </c>
      <c r="B65" s="346" t="s">
        <v>217</v>
      </c>
      <c r="C65" s="340">
        <v>1</v>
      </c>
      <c r="D65" s="340" t="s">
        <v>0</v>
      </c>
      <c r="E65" s="344"/>
      <c r="F65" s="344"/>
      <c r="G65" s="121"/>
      <c r="I65" s="108"/>
    </row>
    <row r="66" spans="1:9" x14ac:dyDescent="0.25">
      <c r="A66" s="340"/>
      <c r="B66" s="359"/>
      <c r="C66" s="342"/>
      <c r="D66" s="342"/>
      <c r="E66" s="352"/>
      <c r="F66" s="352"/>
      <c r="G66" s="121"/>
      <c r="I66" s="108"/>
    </row>
    <row r="67" spans="1:9" ht="15.6" x14ac:dyDescent="0.25">
      <c r="A67" s="340">
        <v>31</v>
      </c>
      <c r="B67" s="360" t="s">
        <v>218</v>
      </c>
      <c r="C67" s="342"/>
      <c r="D67" s="342"/>
      <c r="E67" s="352"/>
      <c r="F67" s="352"/>
      <c r="G67" s="121"/>
      <c r="I67" s="108"/>
    </row>
    <row r="68" spans="1:9" x14ac:dyDescent="0.25">
      <c r="A68" s="340"/>
      <c r="B68" s="348" t="s">
        <v>219</v>
      </c>
      <c r="C68" s="340">
        <v>1</v>
      </c>
      <c r="D68" s="340" t="s">
        <v>0</v>
      </c>
      <c r="E68" s="344"/>
      <c r="F68" s="344"/>
      <c r="G68" s="121"/>
      <c r="I68" s="108"/>
    </row>
    <row r="69" spans="1:9" x14ac:dyDescent="0.25">
      <c r="A69" s="340"/>
      <c r="B69" s="348" t="s">
        <v>220</v>
      </c>
      <c r="C69" s="342"/>
      <c r="D69" s="342"/>
      <c r="E69" s="352"/>
      <c r="F69" s="352"/>
      <c r="G69" s="121"/>
      <c r="I69" s="108"/>
    </row>
    <row r="70" spans="1:9" x14ac:dyDescent="0.25">
      <c r="A70" s="340"/>
      <c r="B70" s="348" t="s">
        <v>221</v>
      </c>
      <c r="C70" s="342"/>
      <c r="D70" s="342"/>
      <c r="E70" s="352"/>
      <c r="F70" s="352"/>
      <c r="G70" s="121"/>
      <c r="I70" s="108"/>
    </row>
    <row r="71" spans="1:9" x14ac:dyDescent="0.25">
      <c r="A71" s="340"/>
      <c r="B71" s="348" t="s">
        <v>222</v>
      </c>
      <c r="C71" s="342"/>
      <c r="D71" s="342"/>
      <c r="E71" s="352"/>
      <c r="F71" s="352"/>
      <c r="G71" s="121"/>
      <c r="I71" s="108"/>
    </row>
    <row r="72" spans="1:9" x14ac:dyDescent="0.25">
      <c r="A72" s="340"/>
      <c r="B72" s="361" t="s">
        <v>223</v>
      </c>
      <c r="C72" s="342"/>
      <c r="D72" s="342"/>
      <c r="E72" s="352"/>
      <c r="F72" s="352"/>
      <c r="G72" s="121"/>
      <c r="I72" s="108"/>
    </row>
    <row r="73" spans="1:9" x14ac:dyDescent="0.25">
      <c r="A73" s="340"/>
      <c r="B73" s="361" t="s">
        <v>224</v>
      </c>
      <c r="C73" s="342"/>
      <c r="D73" s="342"/>
      <c r="E73" s="352"/>
      <c r="F73" s="352"/>
      <c r="G73" s="121"/>
      <c r="I73" s="108"/>
    </row>
    <row r="74" spans="1:9" x14ac:dyDescent="0.25">
      <c r="A74" s="340"/>
      <c r="B74" s="361" t="s">
        <v>225</v>
      </c>
      <c r="C74" s="342"/>
      <c r="D74" s="342"/>
      <c r="E74" s="352"/>
      <c r="F74" s="352"/>
      <c r="G74" s="121"/>
      <c r="I74" s="108"/>
    </row>
    <row r="75" spans="1:9" x14ac:dyDescent="0.25">
      <c r="A75" s="340"/>
      <c r="B75" s="361" t="s">
        <v>226</v>
      </c>
      <c r="C75" s="342"/>
      <c r="D75" s="342"/>
      <c r="E75" s="352"/>
      <c r="F75" s="352"/>
      <c r="G75" s="121"/>
      <c r="I75" s="108"/>
    </row>
    <row r="76" spans="1:9" x14ac:dyDescent="0.25">
      <c r="A76" s="340"/>
      <c r="B76" s="361" t="s">
        <v>227</v>
      </c>
      <c r="C76" s="342"/>
      <c r="D76" s="342"/>
      <c r="E76" s="352"/>
      <c r="F76" s="352"/>
      <c r="G76" s="121"/>
      <c r="I76" s="108"/>
    </row>
    <row r="77" spans="1:9" x14ac:dyDescent="0.25">
      <c r="A77" s="340"/>
      <c r="B77" s="361" t="s">
        <v>228</v>
      </c>
      <c r="C77" s="342"/>
      <c r="D77" s="342"/>
      <c r="E77" s="352"/>
      <c r="F77" s="352"/>
      <c r="G77" s="121"/>
      <c r="I77" s="108"/>
    </row>
    <row r="78" spans="1:9" ht="75" x14ac:dyDescent="0.25">
      <c r="A78" s="340"/>
      <c r="B78" s="348" t="s">
        <v>229</v>
      </c>
      <c r="C78" s="342"/>
      <c r="D78" s="342"/>
      <c r="E78" s="352"/>
      <c r="F78" s="352"/>
      <c r="G78" s="121"/>
      <c r="I78" s="108"/>
    </row>
    <row r="79" spans="1:9" x14ac:dyDescent="0.25">
      <c r="A79" s="340"/>
      <c r="B79" s="348"/>
      <c r="C79" s="342"/>
      <c r="D79" s="342"/>
      <c r="E79" s="352"/>
      <c r="F79" s="352"/>
      <c r="G79" s="121"/>
      <c r="I79" s="108"/>
    </row>
    <row r="80" spans="1:9" ht="31.2" x14ac:dyDescent="0.25">
      <c r="A80" s="358">
        <v>32</v>
      </c>
      <c r="B80" s="346" t="s">
        <v>230</v>
      </c>
      <c r="C80" s="340">
        <v>250</v>
      </c>
      <c r="D80" s="340" t="s">
        <v>201</v>
      </c>
      <c r="E80" s="344"/>
      <c r="F80" s="344"/>
      <c r="G80" s="124"/>
      <c r="I80" s="108"/>
    </row>
    <row r="81" spans="1:14" ht="15.6" x14ac:dyDescent="0.25">
      <c r="A81" s="358"/>
      <c r="B81" s="362"/>
      <c r="C81" s="340"/>
      <c r="D81" s="340"/>
      <c r="E81" s="352"/>
      <c r="F81" s="344"/>
      <c r="G81" s="124"/>
      <c r="I81" s="108"/>
    </row>
    <row r="82" spans="1:14" ht="31.2" x14ac:dyDescent="0.25">
      <c r="A82" s="358">
        <v>33</v>
      </c>
      <c r="B82" s="346" t="s">
        <v>231</v>
      </c>
      <c r="C82" s="340">
        <v>25</v>
      </c>
      <c r="D82" s="340" t="s">
        <v>201</v>
      </c>
      <c r="E82" s="344"/>
      <c r="F82" s="344"/>
      <c r="G82" s="124"/>
      <c r="I82" s="108"/>
    </row>
    <row r="83" spans="1:14" ht="15.6" x14ac:dyDescent="0.25">
      <c r="A83" s="358"/>
      <c r="B83" s="362"/>
      <c r="C83" s="342"/>
      <c r="D83" s="342"/>
      <c r="E83" s="352"/>
      <c r="F83" s="344"/>
      <c r="G83" s="124"/>
      <c r="I83" s="108"/>
    </row>
    <row r="84" spans="1:14" ht="15.6" x14ac:dyDescent="0.25">
      <c r="A84" s="358"/>
      <c r="B84" s="363" t="s">
        <v>232</v>
      </c>
      <c r="C84" s="342"/>
      <c r="D84" s="342"/>
      <c r="E84" s="352"/>
      <c r="F84" s="344"/>
      <c r="G84" s="123"/>
      <c r="I84" s="108"/>
    </row>
    <row r="85" spans="1:14" ht="15.6" x14ac:dyDescent="0.25">
      <c r="A85" s="358"/>
      <c r="B85" s="362"/>
      <c r="C85" s="342"/>
      <c r="D85" s="342"/>
      <c r="E85" s="352"/>
      <c r="F85" s="344"/>
      <c r="G85" s="124"/>
      <c r="I85" s="108"/>
    </row>
    <row r="86" spans="1:14" ht="61.2" x14ac:dyDescent="0.25">
      <c r="A86" s="358">
        <v>34</v>
      </c>
      <c r="B86" s="346" t="s">
        <v>233</v>
      </c>
      <c r="C86" s="342"/>
      <c r="D86" s="342"/>
      <c r="E86" s="352"/>
      <c r="F86" s="344"/>
      <c r="G86" s="124"/>
      <c r="I86" s="108"/>
    </row>
    <row r="87" spans="1:14" x14ac:dyDescent="0.25">
      <c r="A87" s="340" t="s">
        <v>234</v>
      </c>
      <c r="B87" s="346" t="s">
        <v>235</v>
      </c>
      <c r="C87" s="340">
        <v>75</v>
      </c>
      <c r="D87" s="340" t="s">
        <v>201</v>
      </c>
      <c r="E87" s="344"/>
      <c r="F87" s="344"/>
      <c r="G87" s="124"/>
      <c r="I87" s="108"/>
    </row>
    <row r="88" spans="1:14" x14ac:dyDescent="0.25">
      <c r="A88" s="340" t="s">
        <v>236</v>
      </c>
      <c r="B88" s="346" t="s">
        <v>237</v>
      </c>
      <c r="C88" s="340">
        <v>250</v>
      </c>
      <c r="D88" s="340" t="s">
        <v>201</v>
      </c>
      <c r="E88" s="344"/>
      <c r="F88" s="344"/>
      <c r="G88" s="123"/>
      <c r="I88" s="125"/>
      <c r="J88" s="126"/>
      <c r="K88" s="126"/>
      <c r="L88" s="127"/>
      <c r="M88" s="127"/>
      <c r="N88" s="116"/>
    </row>
    <row r="89" spans="1:14" x14ac:dyDescent="0.25">
      <c r="A89" s="340" t="s">
        <v>238</v>
      </c>
      <c r="B89" s="351" t="s">
        <v>239</v>
      </c>
      <c r="C89" s="340">
        <v>140</v>
      </c>
      <c r="D89" s="340" t="s">
        <v>201</v>
      </c>
      <c r="E89" s="344"/>
      <c r="F89" s="344"/>
      <c r="G89" s="123"/>
      <c r="I89" s="125"/>
      <c r="J89" s="126"/>
      <c r="K89" s="126"/>
      <c r="L89" s="127"/>
      <c r="M89" s="127"/>
      <c r="N89" s="116"/>
    </row>
    <row r="90" spans="1:14" x14ac:dyDescent="0.25">
      <c r="A90" s="340" t="s">
        <v>240</v>
      </c>
      <c r="B90" s="351" t="s">
        <v>241</v>
      </c>
      <c r="C90" s="340">
        <v>10</v>
      </c>
      <c r="D90" s="340" t="s">
        <v>201</v>
      </c>
      <c r="E90" s="344"/>
      <c r="F90" s="344"/>
      <c r="G90" s="123"/>
      <c r="I90" s="125"/>
      <c r="J90" s="126"/>
      <c r="K90" s="126"/>
      <c r="L90" s="127"/>
      <c r="M90" s="127"/>
      <c r="N90" s="116"/>
    </row>
    <row r="91" spans="1:14" x14ac:dyDescent="0.25">
      <c r="A91" s="340" t="s">
        <v>242</v>
      </c>
      <c r="B91" s="346" t="s">
        <v>243</v>
      </c>
      <c r="C91" s="340">
        <v>35</v>
      </c>
      <c r="D91" s="340" t="s">
        <v>201</v>
      </c>
      <c r="E91" s="344"/>
      <c r="F91" s="344"/>
      <c r="G91" s="123"/>
      <c r="I91" s="125"/>
      <c r="J91" s="126"/>
      <c r="K91" s="126"/>
      <c r="L91" s="127"/>
      <c r="M91" s="127"/>
      <c r="N91" s="116"/>
    </row>
    <row r="92" spans="1:14" ht="30" x14ac:dyDescent="0.25">
      <c r="A92" s="340" t="s">
        <v>244</v>
      </c>
      <c r="B92" s="346" t="s">
        <v>245</v>
      </c>
      <c r="C92" s="340">
        <v>10</v>
      </c>
      <c r="D92" s="340" t="s">
        <v>201</v>
      </c>
      <c r="E92" s="344"/>
      <c r="F92" s="344"/>
      <c r="G92" s="123"/>
      <c r="I92" s="125"/>
      <c r="J92" s="126"/>
      <c r="K92" s="126"/>
      <c r="L92" s="127"/>
      <c r="M92" s="127"/>
      <c r="N92" s="116"/>
    </row>
    <row r="93" spans="1:14" x14ac:dyDescent="0.25">
      <c r="A93" s="340" t="s">
        <v>246</v>
      </c>
      <c r="B93" s="346" t="s">
        <v>247</v>
      </c>
      <c r="C93" s="340">
        <v>75</v>
      </c>
      <c r="D93" s="340" t="s">
        <v>201</v>
      </c>
      <c r="E93" s="344"/>
      <c r="F93" s="344"/>
      <c r="G93" s="123"/>
      <c r="I93" s="125"/>
      <c r="J93" s="126"/>
      <c r="K93" s="126"/>
      <c r="L93" s="127"/>
      <c r="M93" s="127"/>
      <c r="N93" s="116"/>
    </row>
    <row r="94" spans="1:14" x14ac:dyDescent="0.25">
      <c r="A94" s="340"/>
      <c r="B94" s="346"/>
      <c r="C94" s="342"/>
      <c r="D94" s="340"/>
      <c r="E94" s="344"/>
      <c r="F94" s="344"/>
      <c r="G94" s="123"/>
      <c r="I94" s="125"/>
      <c r="J94" s="126"/>
      <c r="K94" s="126"/>
      <c r="L94" s="127"/>
      <c r="M94" s="127"/>
      <c r="N94" s="116"/>
    </row>
    <row r="95" spans="1:14" ht="90.6" x14ac:dyDescent="0.25">
      <c r="A95" s="340">
        <v>35</v>
      </c>
      <c r="B95" s="346" t="s">
        <v>248</v>
      </c>
      <c r="C95" s="342"/>
      <c r="D95" s="364"/>
      <c r="E95" s="344"/>
      <c r="F95" s="344"/>
      <c r="G95" s="123"/>
      <c r="I95" s="125"/>
      <c r="J95" s="126"/>
      <c r="K95" s="126"/>
      <c r="L95" s="127"/>
      <c r="M95" s="127"/>
      <c r="N95" s="116"/>
    </row>
    <row r="96" spans="1:14" x14ac:dyDescent="0.25">
      <c r="A96" s="340" t="s">
        <v>249</v>
      </c>
      <c r="B96" s="346" t="s">
        <v>250</v>
      </c>
      <c r="C96" s="340">
        <v>50</v>
      </c>
      <c r="D96" s="354" t="s">
        <v>201</v>
      </c>
      <c r="E96" s="344"/>
      <c r="F96" s="344"/>
      <c r="G96" s="123"/>
      <c r="I96" s="125"/>
      <c r="J96" s="126"/>
      <c r="K96" s="126"/>
      <c r="L96" s="127"/>
      <c r="M96" s="127"/>
      <c r="N96" s="116"/>
    </row>
    <row r="97" spans="1:14" x14ac:dyDescent="0.25">
      <c r="A97" s="340" t="s">
        <v>234</v>
      </c>
      <c r="B97" s="346" t="s">
        <v>251</v>
      </c>
      <c r="C97" s="340">
        <v>40</v>
      </c>
      <c r="D97" s="354" t="s">
        <v>201</v>
      </c>
      <c r="E97" s="344"/>
      <c r="F97" s="344"/>
      <c r="G97" s="123"/>
      <c r="I97" s="125"/>
      <c r="J97" s="126"/>
      <c r="K97" s="126"/>
      <c r="L97" s="127"/>
      <c r="M97" s="127"/>
      <c r="N97" s="116"/>
    </row>
    <row r="98" spans="1:14" x14ac:dyDescent="0.25">
      <c r="A98" s="340" t="s">
        <v>236</v>
      </c>
      <c r="B98" s="346" t="s">
        <v>252</v>
      </c>
      <c r="C98" s="340">
        <v>25</v>
      </c>
      <c r="D98" s="354" t="s">
        <v>201</v>
      </c>
      <c r="E98" s="344"/>
      <c r="F98" s="344"/>
      <c r="G98" s="123"/>
      <c r="I98" s="125"/>
      <c r="J98" s="126"/>
      <c r="K98" s="126"/>
      <c r="L98" s="127"/>
      <c r="M98" s="127"/>
      <c r="N98" s="116"/>
    </row>
    <row r="99" spans="1:14" ht="30" x14ac:dyDescent="0.25">
      <c r="A99" s="340" t="s">
        <v>238</v>
      </c>
      <c r="B99" s="346" t="s">
        <v>253</v>
      </c>
      <c r="C99" s="340">
        <v>30</v>
      </c>
      <c r="D99" s="354" t="s">
        <v>201</v>
      </c>
      <c r="E99" s="344"/>
      <c r="F99" s="344"/>
      <c r="G99" s="123"/>
      <c r="I99" s="125"/>
      <c r="J99" s="126"/>
      <c r="K99" s="126"/>
      <c r="L99" s="127"/>
      <c r="M99" s="127"/>
      <c r="N99" s="116"/>
    </row>
    <row r="100" spans="1:14" x14ac:dyDescent="0.25">
      <c r="A100" s="340"/>
      <c r="B100" s="359"/>
      <c r="C100" s="342"/>
      <c r="D100" s="364"/>
      <c r="E100" s="344"/>
      <c r="F100" s="344"/>
      <c r="G100" s="123"/>
      <c r="I100" s="125"/>
      <c r="J100" s="126"/>
      <c r="K100" s="126"/>
      <c r="L100" s="127"/>
      <c r="M100" s="127"/>
      <c r="N100" s="116"/>
    </row>
    <row r="101" spans="1:14" ht="45.6" x14ac:dyDescent="0.25">
      <c r="A101" s="340">
        <v>36</v>
      </c>
      <c r="B101" s="346" t="s">
        <v>254</v>
      </c>
      <c r="C101" s="342"/>
      <c r="D101" s="364"/>
      <c r="E101" s="344"/>
      <c r="F101" s="344"/>
      <c r="G101" s="123"/>
      <c r="I101" s="125"/>
      <c r="J101" s="126"/>
      <c r="K101" s="126"/>
      <c r="L101" s="127"/>
      <c r="M101" s="127"/>
      <c r="N101" s="116"/>
    </row>
    <row r="102" spans="1:14" x14ac:dyDescent="0.25">
      <c r="A102" s="340" t="s">
        <v>249</v>
      </c>
      <c r="B102" s="346" t="s">
        <v>255</v>
      </c>
      <c r="C102" s="340">
        <v>6</v>
      </c>
      <c r="D102" s="354" t="s">
        <v>256</v>
      </c>
      <c r="E102" s="344"/>
      <c r="F102" s="344"/>
      <c r="G102" s="123"/>
      <c r="I102" s="125"/>
      <c r="J102" s="126"/>
      <c r="K102" s="126"/>
      <c r="L102" s="127"/>
      <c r="M102" s="127"/>
      <c r="N102" s="116"/>
    </row>
    <row r="103" spans="1:14" x14ac:dyDescent="0.25">
      <c r="A103" s="340" t="s">
        <v>234</v>
      </c>
      <c r="B103" s="346" t="s">
        <v>257</v>
      </c>
      <c r="C103" s="340">
        <v>4</v>
      </c>
      <c r="D103" s="354" t="s">
        <v>256</v>
      </c>
      <c r="E103" s="344"/>
      <c r="F103" s="344"/>
      <c r="G103" s="123"/>
      <c r="I103" s="125"/>
      <c r="J103" s="126"/>
      <c r="K103" s="126"/>
      <c r="L103" s="127"/>
      <c r="M103" s="127"/>
      <c r="N103" s="116"/>
    </row>
    <row r="104" spans="1:14" x14ac:dyDescent="0.25">
      <c r="A104" s="340" t="s">
        <v>236</v>
      </c>
      <c r="B104" s="346" t="s">
        <v>258</v>
      </c>
      <c r="C104" s="340">
        <v>2</v>
      </c>
      <c r="D104" s="354" t="s">
        <v>256</v>
      </c>
      <c r="E104" s="344"/>
      <c r="F104" s="344"/>
      <c r="G104" s="123"/>
      <c r="I104" s="125"/>
      <c r="J104" s="126"/>
      <c r="K104" s="126"/>
      <c r="L104" s="127"/>
      <c r="M104" s="127"/>
      <c r="N104" s="116"/>
    </row>
    <row r="105" spans="1:14" x14ac:dyDescent="0.25">
      <c r="A105" s="340" t="s">
        <v>238</v>
      </c>
      <c r="B105" s="346" t="s">
        <v>259</v>
      </c>
      <c r="C105" s="340">
        <v>2</v>
      </c>
      <c r="D105" s="354" t="s">
        <v>256</v>
      </c>
      <c r="E105" s="344"/>
      <c r="F105" s="344"/>
      <c r="G105" s="123"/>
      <c r="I105" s="125"/>
      <c r="J105" s="126"/>
      <c r="K105" s="126"/>
      <c r="L105" s="127"/>
      <c r="M105" s="127"/>
      <c r="N105" s="116"/>
    </row>
    <row r="106" spans="1:14" x14ac:dyDescent="0.25">
      <c r="A106" s="340"/>
      <c r="B106" s="346"/>
      <c r="C106" s="342"/>
      <c r="D106" s="340"/>
      <c r="E106" s="344"/>
      <c r="F106" s="344"/>
      <c r="G106" s="123"/>
      <c r="I106" s="125"/>
      <c r="J106" s="126"/>
      <c r="K106" s="126"/>
      <c r="L106" s="127"/>
      <c r="M106" s="127"/>
      <c r="N106" s="116"/>
    </row>
    <row r="107" spans="1:14" x14ac:dyDescent="0.25">
      <c r="A107" s="340"/>
      <c r="B107" s="365"/>
      <c r="C107" s="342"/>
      <c r="D107" s="342"/>
      <c r="E107" s="352"/>
      <c r="F107" s="344"/>
      <c r="G107" s="123"/>
      <c r="I107" s="125"/>
      <c r="J107" s="126"/>
      <c r="K107" s="126"/>
      <c r="L107" s="127"/>
      <c r="M107" s="127"/>
      <c r="N107" s="116"/>
    </row>
    <row r="108" spans="1:14" ht="15.6" x14ac:dyDescent="0.25">
      <c r="A108" s="340"/>
      <c r="B108" s="363" t="s">
        <v>260</v>
      </c>
      <c r="C108" s="342"/>
      <c r="D108" s="342"/>
      <c r="E108" s="352"/>
      <c r="F108" s="344"/>
      <c r="G108" s="124"/>
      <c r="I108" s="125"/>
      <c r="J108" s="126"/>
      <c r="K108" s="128"/>
      <c r="L108" s="127"/>
      <c r="M108" s="127"/>
    </row>
    <row r="109" spans="1:14" ht="15.6" x14ac:dyDescent="0.25">
      <c r="A109" s="340"/>
      <c r="B109" s="362"/>
      <c r="C109" s="342"/>
      <c r="D109" s="342"/>
      <c r="E109" s="352"/>
      <c r="F109" s="344"/>
      <c r="G109" s="120"/>
      <c r="I109" s="125"/>
      <c r="J109" s="126"/>
      <c r="K109" s="128"/>
      <c r="L109" s="127"/>
      <c r="M109" s="127"/>
    </row>
    <row r="110" spans="1:14" ht="31.2" x14ac:dyDescent="0.25">
      <c r="A110" s="340">
        <v>37</v>
      </c>
      <c r="B110" s="360" t="s">
        <v>261</v>
      </c>
      <c r="C110" s="342"/>
      <c r="D110" s="342"/>
      <c r="E110" s="342"/>
      <c r="F110" s="344"/>
      <c r="G110" s="121"/>
      <c r="I110" s="108"/>
    </row>
    <row r="111" spans="1:14" ht="30" x14ac:dyDescent="0.25">
      <c r="A111" s="340" t="s">
        <v>249</v>
      </c>
      <c r="B111" s="346" t="s">
        <v>262</v>
      </c>
      <c r="C111" s="340">
        <v>9</v>
      </c>
      <c r="D111" s="340" t="s">
        <v>186</v>
      </c>
      <c r="E111" s="347"/>
      <c r="F111" s="344"/>
      <c r="G111" s="121"/>
      <c r="I111" s="108"/>
    </row>
    <row r="112" spans="1:14" x14ac:dyDescent="0.25">
      <c r="A112" s="340" t="s">
        <v>234</v>
      </c>
      <c r="B112" s="346" t="s">
        <v>263</v>
      </c>
      <c r="C112" s="340">
        <v>3</v>
      </c>
      <c r="D112" s="340" t="s">
        <v>186</v>
      </c>
      <c r="E112" s="347"/>
      <c r="F112" s="344"/>
      <c r="G112" s="121"/>
      <c r="I112" s="108"/>
    </row>
    <row r="113" spans="1:9" x14ac:dyDescent="0.25">
      <c r="A113" s="340" t="s">
        <v>236</v>
      </c>
      <c r="B113" s="346" t="s">
        <v>264</v>
      </c>
      <c r="C113" s="340">
        <v>3</v>
      </c>
      <c r="D113" s="340" t="s">
        <v>186</v>
      </c>
      <c r="E113" s="347"/>
      <c r="F113" s="344"/>
      <c r="G113" s="121"/>
      <c r="I113" s="108"/>
    </row>
    <row r="114" spans="1:9" x14ac:dyDescent="0.25">
      <c r="A114" s="340" t="s">
        <v>238</v>
      </c>
      <c r="B114" s="346" t="s">
        <v>265</v>
      </c>
      <c r="C114" s="340">
        <v>11</v>
      </c>
      <c r="D114" s="340" t="s">
        <v>186</v>
      </c>
      <c r="E114" s="347"/>
      <c r="F114" s="344"/>
      <c r="G114" s="124"/>
      <c r="I114" s="108"/>
    </row>
    <row r="115" spans="1:9" x14ac:dyDescent="0.25">
      <c r="A115" s="340" t="s">
        <v>240</v>
      </c>
      <c r="B115" s="346" t="s">
        <v>266</v>
      </c>
      <c r="C115" s="340">
        <v>30</v>
      </c>
      <c r="D115" s="340" t="s">
        <v>186</v>
      </c>
      <c r="E115" s="347"/>
      <c r="F115" s="344"/>
      <c r="G115" s="124"/>
      <c r="I115" s="108"/>
    </row>
    <row r="116" spans="1:9" x14ac:dyDescent="0.25">
      <c r="A116" s="340" t="s">
        <v>242</v>
      </c>
      <c r="B116" s="346" t="s">
        <v>267</v>
      </c>
      <c r="C116" s="340">
        <v>10</v>
      </c>
      <c r="D116" s="340" t="s">
        <v>186</v>
      </c>
      <c r="E116" s="347"/>
      <c r="F116" s="344"/>
      <c r="G116" s="124"/>
      <c r="I116" s="108"/>
    </row>
    <row r="117" spans="1:9" x14ac:dyDescent="0.25">
      <c r="A117" s="340" t="s">
        <v>244</v>
      </c>
      <c r="B117" s="346" t="s">
        <v>268</v>
      </c>
      <c r="C117" s="340">
        <v>23</v>
      </c>
      <c r="D117" s="340" t="s">
        <v>186</v>
      </c>
      <c r="E117" s="347"/>
      <c r="F117" s="344"/>
      <c r="G117" s="121"/>
      <c r="I117" s="108"/>
    </row>
    <row r="118" spans="1:9" x14ac:dyDescent="0.25">
      <c r="A118" s="340" t="s">
        <v>246</v>
      </c>
      <c r="B118" s="346" t="s">
        <v>269</v>
      </c>
      <c r="C118" s="340">
        <v>15</v>
      </c>
      <c r="D118" s="340" t="s">
        <v>186</v>
      </c>
      <c r="E118" s="347"/>
      <c r="F118" s="344"/>
      <c r="G118" s="121"/>
      <c r="I118" s="108"/>
    </row>
    <row r="119" spans="1:9" x14ac:dyDescent="0.25">
      <c r="A119" s="340" t="s">
        <v>270</v>
      </c>
      <c r="B119" s="346" t="s">
        <v>271</v>
      </c>
      <c r="C119" s="340">
        <v>20</v>
      </c>
      <c r="D119" s="340" t="s">
        <v>186</v>
      </c>
      <c r="E119" s="347"/>
      <c r="F119" s="344"/>
      <c r="G119" s="121"/>
      <c r="I119" s="108"/>
    </row>
    <row r="120" spans="1:9" x14ac:dyDescent="0.25">
      <c r="A120" s="340" t="s">
        <v>272</v>
      </c>
      <c r="B120" s="346" t="s">
        <v>273</v>
      </c>
      <c r="C120" s="340">
        <v>27</v>
      </c>
      <c r="D120" s="340" t="s">
        <v>186</v>
      </c>
      <c r="E120" s="347"/>
      <c r="F120" s="344"/>
      <c r="G120" s="121"/>
      <c r="I120" s="108"/>
    </row>
    <row r="121" spans="1:9" x14ac:dyDescent="0.25">
      <c r="A121" s="340" t="s">
        <v>274</v>
      </c>
      <c r="B121" s="346" t="s">
        <v>275</v>
      </c>
      <c r="C121" s="340">
        <v>40</v>
      </c>
      <c r="D121" s="340" t="s">
        <v>186</v>
      </c>
      <c r="E121" s="347"/>
      <c r="F121" s="344"/>
      <c r="G121" s="121"/>
      <c r="I121" s="108"/>
    </row>
    <row r="122" spans="1:9" x14ac:dyDescent="0.25">
      <c r="A122" s="340" t="s">
        <v>276</v>
      </c>
      <c r="B122" s="346" t="s">
        <v>277</v>
      </c>
      <c r="C122" s="340">
        <v>28</v>
      </c>
      <c r="D122" s="340" t="s">
        <v>186</v>
      </c>
      <c r="E122" s="347"/>
      <c r="F122" s="344"/>
      <c r="G122" s="121"/>
      <c r="I122" s="108"/>
    </row>
    <row r="123" spans="1:9" x14ac:dyDescent="0.25">
      <c r="A123" s="340" t="s">
        <v>278</v>
      </c>
      <c r="B123" s="346" t="s">
        <v>279</v>
      </c>
      <c r="C123" s="340">
        <v>16</v>
      </c>
      <c r="D123" s="340" t="s">
        <v>186</v>
      </c>
      <c r="E123" s="347"/>
      <c r="F123" s="344"/>
      <c r="G123" s="121"/>
      <c r="I123" s="108"/>
    </row>
    <row r="124" spans="1:9" x14ac:dyDescent="0.25">
      <c r="A124" s="340" t="s">
        <v>280</v>
      </c>
      <c r="B124" s="346" t="s">
        <v>281</v>
      </c>
      <c r="C124" s="340">
        <v>19</v>
      </c>
      <c r="D124" s="340" t="s">
        <v>186</v>
      </c>
      <c r="E124" s="347"/>
      <c r="F124" s="344"/>
      <c r="G124" s="121"/>
      <c r="I124" s="108"/>
    </row>
    <row r="125" spans="1:9" x14ac:dyDescent="0.25">
      <c r="A125" s="340"/>
      <c r="B125" s="359"/>
      <c r="C125" s="342"/>
      <c r="D125" s="342"/>
      <c r="E125" s="352"/>
      <c r="F125" s="344"/>
      <c r="G125" s="121"/>
      <c r="I125" s="108"/>
    </row>
    <row r="126" spans="1:9" ht="18" customHeight="1" x14ac:dyDescent="0.25">
      <c r="A126" s="340">
        <v>38</v>
      </c>
      <c r="B126" s="366" t="s">
        <v>282</v>
      </c>
      <c r="C126" s="342"/>
      <c r="D126" s="342"/>
      <c r="E126" s="352"/>
      <c r="F126" s="344"/>
      <c r="G126" s="129"/>
      <c r="I126" s="108"/>
    </row>
    <row r="127" spans="1:9" x14ac:dyDescent="0.25">
      <c r="A127" s="340" t="s">
        <v>249</v>
      </c>
      <c r="B127" s="365" t="s">
        <v>283</v>
      </c>
      <c r="C127" s="340">
        <v>35</v>
      </c>
      <c r="D127" s="340" t="s">
        <v>186</v>
      </c>
      <c r="E127" s="344"/>
      <c r="F127" s="344"/>
      <c r="G127" s="121"/>
      <c r="I127" s="108"/>
    </row>
    <row r="128" spans="1:9" x14ac:dyDescent="0.25">
      <c r="A128" s="340" t="s">
        <v>234</v>
      </c>
      <c r="B128" s="365" t="s">
        <v>284</v>
      </c>
      <c r="C128" s="340">
        <v>10</v>
      </c>
      <c r="D128" s="340" t="s">
        <v>186</v>
      </c>
      <c r="E128" s="344"/>
      <c r="F128" s="344"/>
      <c r="G128" s="121"/>
      <c r="I128" s="108"/>
    </row>
    <row r="129" spans="1:9" ht="36" customHeight="1" x14ac:dyDescent="0.25">
      <c r="A129" s="340" t="s">
        <v>236</v>
      </c>
      <c r="B129" s="346" t="s">
        <v>285</v>
      </c>
      <c r="C129" s="340">
        <v>13</v>
      </c>
      <c r="D129" s="340" t="s">
        <v>186</v>
      </c>
      <c r="E129" s="344"/>
      <c r="F129" s="344"/>
      <c r="G129" s="124"/>
      <c r="I129" s="108"/>
    </row>
    <row r="130" spans="1:9" x14ac:dyDescent="0.25">
      <c r="A130" s="340" t="s">
        <v>286</v>
      </c>
      <c r="B130" s="365" t="s">
        <v>287</v>
      </c>
      <c r="C130" s="340">
        <v>45</v>
      </c>
      <c r="D130" s="340" t="s">
        <v>186</v>
      </c>
      <c r="E130" s="344"/>
      <c r="F130" s="344"/>
      <c r="G130" s="124"/>
      <c r="I130" s="108"/>
    </row>
    <row r="131" spans="1:9" x14ac:dyDescent="0.25">
      <c r="A131" s="340" t="s">
        <v>288</v>
      </c>
      <c r="B131" s="365" t="s">
        <v>289</v>
      </c>
      <c r="C131" s="340">
        <v>4</v>
      </c>
      <c r="D131" s="340" t="s">
        <v>186</v>
      </c>
      <c r="E131" s="344"/>
      <c r="F131" s="344"/>
      <c r="G131" s="124"/>
      <c r="I131" s="108"/>
    </row>
    <row r="132" spans="1:9" ht="15.6" x14ac:dyDescent="0.25">
      <c r="A132" s="340"/>
      <c r="B132" s="365"/>
      <c r="C132" s="342"/>
      <c r="D132" s="342"/>
      <c r="E132" s="367"/>
      <c r="F132" s="344"/>
      <c r="G132" s="124"/>
      <c r="I132" s="108"/>
    </row>
    <row r="133" spans="1:9" ht="15" customHeight="1" x14ac:dyDescent="0.25">
      <c r="A133" s="340">
        <v>39</v>
      </c>
      <c r="B133" s="365" t="s">
        <v>290</v>
      </c>
      <c r="C133" s="340">
        <v>3</v>
      </c>
      <c r="D133" s="340" t="s">
        <v>186</v>
      </c>
      <c r="E133" s="344"/>
      <c r="F133" s="344"/>
      <c r="G133" s="124"/>
      <c r="I133" s="108"/>
    </row>
    <row r="134" spans="1:9" ht="15" customHeight="1" x14ac:dyDescent="0.25">
      <c r="A134" s="340"/>
      <c r="B134" s="365" t="s">
        <v>291</v>
      </c>
      <c r="C134" s="340">
        <v>1</v>
      </c>
      <c r="D134" s="340" t="s">
        <v>186</v>
      </c>
      <c r="E134" s="344"/>
      <c r="F134" s="344"/>
      <c r="G134" s="124"/>
      <c r="I134" s="108"/>
    </row>
    <row r="135" spans="1:9" ht="15" customHeight="1" x14ac:dyDescent="0.25">
      <c r="A135" s="340"/>
      <c r="B135" s="365"/>
      <c r="C135" s="340"/>
      <c r="D135" s="340"/>
      <c r="E135" s="344"/>
      <c r="F135" s="344"/>
      <c r="G135" s="124"/>
      <c r="I135" s="108"/>
    </row>
    <row r="136" spans="1:9" ht="15.6" x14ac:dyDescent="0.25">
      <c r="A136" s="340"/>
      <c r="B136" s="363" t="s">
        <v>292</v>
      </c>
      <c r="C136" s="342"/>
      <c r="D136" s="342"/>
      <c r="E136" s="352"/>
      <c r="F136" s="344"/>
      <c r="G136" s="124"/>
      <c r="I136" s="108"/>
    </row>
    <row r="137" spans="1:9" ht="15.6" x14ac:dyDescent="0.25">
      <c r="A137" s="340"/>
      <c r="B137" s="360"/>
      <c r="C137" s="342"/>
      <c r="D137" s="342"/>
      <c r="E137" s="352"/>
      <c r="F137" s="344"/>
      <c r="G137" s="124"/>
      <c r="I137" s="108"/>
    </row>
    <row r="138" spans="1:9" ht="31.2" x14ac:dyDescent="0.25">
      <c r="A138" s="340">
        <v>40</v>
      </c>
      <c r="B138" s="346" t="s">
        <v>293</v>
      </c>
      <c r="C138" s="340">
        <v>14</v>
      </c>
      <c r="D138" s="340" t="s">
        <v>186</v>
      </c>
      <c r="E138" s="344"/>
      <c r="F138" s="344"/>
      <c r="G138" s="124"/>
      <c r="I138" s="108"/>
    </row>
    <row r="139" spans="1:9" x14ac:dyDescent="0.25">
      <c r="A139" s="340"/>
      <c r="B139" s="346"/>
      <c r="C139" s="342"/>
      <c r="D139" s="340"/>
      <c r="E139" s="344"/>
      <c r="F139" s="344"/>
      <c r="G139" s="124"/>
      <c r="I139" s="108"/>
    </row>
    <row r="140" spans="1:9" ht="15.6" x14ac:dyDescent="0.25">
      <c r="A140" s="340">
        <v>41</v>
      </c>
      <c r="B140" s="346" t="s">
        <v>294</v>
      </c>
      <c r="C140" s="340">
        <v>1</v>
      </c>
      <c r="D140" s="340" t="s">
        <v>0</v>
      </c>
      <c r="E140" s="344"/>
      <c r="F140" s="344"/>
      <c r="G140" s="124"/>
      <c r="I140" s="108"/>
    </row>
    <row r="141" spans="1:9" x14ac:dyDescent="0.25">
      <c r="A141" s="340"/>
      <c r="B141" s="346"/>
      <c r="C141" s="342"/>
      <c r="D141" s="340"/>
      <c r="E141" s="344"/>
      <c r="F141" s="344"/>
      <c r="G141" s="124"/>
      <c r="I141" s="108"/>
    </row>
    <row r="142" spans="1:9" ht="31.2" x14ac:dyDescent="0.25">
      <c r="A142" s="340">
        <v>42</v>
      </c>
      <c r="B142" s="346" t="s">
        <v>295</v>
      </c>
      <c r="C142" s="340">
        <v>1</v>
      </c>
      <c r="D142" s="340" t="s">
        <v>186</v>
      </c>
      <c r="E142" s="344"/>
      <c r="F142" s="344"/>
      <c r="G142" s="124"/>
      <c r="I142" s="108"/>
    </row>
    <row r="143" spans="1:9" x14ac:dyDescent="0.25">
      <c r="A143" s="340"/>
      <c r="B143" s="346"/>
      <c r="C143" s="342"/>
      <c r="D143" s="340"/>
      <c r="E143" s="344"/>
      <c r="F143" s="344"/>
      <c r="G143" s="124"/>
      <c r="I143" s="108"/>
    </row>
    <row r="144" spans="1:9" ht="15.6" x14ac:dyDescent="0.25">
      <c r="A144" s="340">
        <v>43</v>
      </c>
      <c r="B144" s="346" t="s">
        <v>296</v>
      </c>
      <c r="C144" s="340">
        <v>1</v>
      </c>
      <c r="D144" s="340" t="s">
        <v>186</v>
      </c>
      <c r="E144" s="344"/>
      <c r="F144" s="344"/>
      <c r="G144" s="124"/>
      <c r="I144" s="108"/>
    </row>
    <row r="145" spans="1:9" x14ac:dyDescent="0.25">
      <c r="A145" s="340"/>
      <c r="B145" s="346"/>
      <c r="C145" s="342"/>
      <c r="D145" s="340"/>
      <c r="E145" s="344"/>
      <c r="F145" s="344"/>
      <c r="G145" s="124"/>
      <c r="I145" s="108"/>
    </row>
    <row r="146" spans="1:9" ht="15.6" x14ac:dyDescent="0.25">
      <c r="A146" s="340">
        <v>44</v>
      </c>
      <c r="B146" s="346" t="s">
        <v>297</v>
      </c>
      <c r="C146" s="340">
        <v>1</v>
      </c>
      <c r="D146" s="340" t="s">
        <v>186</v>
      </c>
      <c r="E146" s="344"/>
      <c r="F146" s="344"/>
      <c r="G146" s="124"/>
      <c r="I146" s="108"/>
    </row>
    <row r="147" spans="1:9" x14ac:dyDescent="0.25">
      <c r="A147" s="340"/>
      <c r="B147" s="346"/>
      <c r="C147" s="342"/>
      <c r="D147" s="340"/>
      <c r="E147" s="344"/>
      <c r="F147" s="344"/>
      <c r="G147" s="124"/>
      <c r="I147" s="108"/>
    </row>
    <row r="148" spans="1:9" ht="30.6" x14ac:dyDescent="0.25">
      <c r="A148" s="340">
        <v>45</v>
      </c>
      <c r="B148" s="346" t="s">
        <v>298</v>
      </c>
      <c r="C148" s="340">
        <v>450</v>
      </c>
      <c r="D148" s="340" t="s">
        <v>190</v>
      </c>
      <c r="E148" s="344"/>
      <c r="F148" s="344"/>
      <c r="G148" s="124"/>
      <c r="I148" s="108"/>
    </row>
    <row r="149" spans="1:9" x14ac:dyDescent="0.25">
      <c r="A149" s="340"/>
      <c r="B149" s="346"/>
      <c r="C149" s="340"/>
      <c r="D149" s="340"/>
      <c r="E149" s="344"/>
      <c r="F149" s="344"/>
      <c r="G149" s="124"/>
      <c r="I149" s="108"/>
    </row>
    <row r="150" spans="1:9" ht="46.2" x14ac:dyDescent="0.25">
      <c r="A150" s="340">
        <v>46</v>
      </c>
      <c r="B150" s="357" t="s">
        <v>299</v>
      </c>
      <c r="C150" s="340">
        <v>200</v>
      </c>
      <c r="D150" s="340" t="s">
        <v>190</v>
      </c>
      <c r="E150" s="344"/>
      <c r="F150" s="344"/>
      <c r="G150" s="124"/>
      <c r="I150" s="108"/>
    </row>
    <row r="151" spans="1:9" x14ac:dyDescent="0.25">
      <c r="A151" s="340"/>
      <c r="B151" s="357"/>
      <c r="C151" s="342"/>
      <c r="D151" s="340"/>
      <c r="E151" s="344"/>
      <c r="F151" s="344"/>
      <c r="G151" s="124"/>
      <c r="I151" s="108"/>
    </row>
    <row r="152" spans="1:9" ht="30.6" x14ac:dyDescent="0.25">
      <c r="A152" s="340">
        <v>47</v>
      </c>
      <c r="B152" s="357" t="s">
        <v>300</v>
      </c>
      <c r="C152" s="340">
        <v>32</v>
      </c>
      <c r="D152" s="340" t="s">
        <v>186</v>
      </c>
      <c r="E152" s="344"/>
      <c r="F152" s="344"/>
      <c r="G152" s="124"/>
      <c r="I152" s="108"/>
    </row>
    <row r="153" spans="1:9" x14ac:dyDescent="0.25">
      <c r="A153" s="340"/>
      <c r="B153" s="346"/>
      <c r="C153" s="342"/>
      <c r="D153" s="340"/>
      <c r="E153" s="344"/>
      <c r="F153" s="344"/>
      <c r="G153" s="124"/>
      <c r="I153" s="108"/>
    </row>
    <row r="154" spans="1:9" ht="16.5" customHeight="1" x14ac:dyDescent="0.25">
      <c r="A154" s="340"/>
      <c r="B154" s="363" t="s">
        <v>301</v>
      </c>
      <c r="C154" s="342"/>
      <c r="D154" s="342"/>
      <c r="E154" s="352"/>
      <c r="F154" s="344"/>
      <c r="G154" s="123"/>
      <c r="I154" s="108"/>
    </row>
    <row r="155" spans="1:9" ht="13.5" customHeight="1" x14ac:dyDescent="0.25">
      <c r="A155" s="340"/>
      <c r="B155" s="368"/>
      <c r="C155" s="342"/>
      <c r="D155" s="342"/>
      <c r="E155" s="352"/>
      <c r="F155" s="344"/>
      <c r="G155" s="123"/>
      <c r="I155" s="108"/>
    </row>
    <row r="156" spans="1:9" ht="133.5" customHeight="1" x14ac:dyDescent="0.25">
      <c r="A156" s="340">
        <v>48</v>
      </c>
      <c r="B156" s="346" t="s">
        <v>302</v>
      </c>
      <c r="C156" s="340">
        <v>2</v>
      </c>
      <c r="D156" s="340" t="s">
        <v>186</v>
      </c>
      <c r="E156" s="344"/>
      <c r="F156" s="344"/>
      <c r="G156" s="123"/>
      <c r="I156" s="108"/>
    </row>
    <row r="157" spans="1:9" x14ac:dyDescent="0.25">
      <c r="A157" s="340"/>
      <c r="B157" s="359"/>
      <c r="C157" s="342"/>
      <c r="D157" s="342"/>
      <c r="E157" s="352"/>
      <c r="F157" s="344"/>
      <c r="G157" s="123"/>
      <c r="I157" s="108"/>
    </row>
    <row r="158" spans="1:9" ht="45.6" x14ac:dyDescent="0.25">
      <c r="A158" s="340">
        <v>49</v>
      </c>
      <c r="B158" s="346" t="s">
        <v>303</v>
      </c>
      <c r="C158" s="340">
        <v>35</v>
      </c>
      <c r="D158" s="340" t="s">
        <v>304</v>
      </c>
      <c r="E158" s="344"/>
      <c r="F158" s="344"/>
      <c r="G158" s="123"/>
      <c r="I158" s="108"/>
    </row>
    <row r="159" spans="1:9" x14ac:dyDescent="0.25">
      <c r="A159" s="340"/>
      <c r="B159" s="346"/>
      <c r="C159" s="340"/>
      <c r="D159" s="340"/>
      <c r="E159" s="344"/>
      <c r="F159" s="344"/>
      <c r="G159" s="123"/>
      <c r="I159" s="108"/>
    </row>
    <row r="160" spans="1:9" ht="15.6" x14ac:dyDescent="0.25">
      <c r="A160" s="130"/>
      <c r="B160" s="369" t="s">
        <v>305</v>
      </c>
      <c r="C160" s="130"/>
      <c r="D160" s="130"/>
      <c r="E160" s="370"/>
      <c r="F160" s="370"/>
      <c r="G160" s="123"/>
      <c r="I160" s="108"/>
    </row>
    <row r="161" spans="1:9" ht="64.5" customHeight="1" x14ac:dyDescent="0.25">
      <c r="A161" s="130">
        <v>50</v>
      </c>
      <c r="B161" s="371" t="s">
        <v>306</v>
      </c>
      <c r="C161" s="130">
        <v>1</v>
      </c>
      <c r="D161" s="130" t="s">
        <v>10</v>
      </c>
      <c r="E161" s="370"/>
      <c r="F161" s="370"/>
      <c r="G161" s="123"/>
      <c r="I161" s="108"/>
    </row>
    <row r="162" spans="1:9" x14ac:dyDescent="0.25">
      <c r="A162" s="130"/>
      <c r="B162" s="372"/>
      <c r="C162" s="130"/>
      <c r="D162" s="130"/>
      <c r="E162" s="370"/>
      <c r="F162" s="370"/>
      <c r="G162" s="123"/>
      <c r="I162" s="108"/>
    </row>
    <row r="163" spans="1:9" ht="184.5" customHeight="1" x14ac:dyDescent="0.25">
      <c r="A163" s="130">
        <v>51</v>
      </c>
      <c r="B163" s="371" t="s">
        <v>307</v>
      </c>
      <c r="C163" s="130">
        <v>1</v>
      </c>
      <c r="D163" s="130" t="s">
        <v>10</v>
      </c>
      <c r="E163" s="370"/>
      <c r="F163" s="370"/>
      <c r="G163" s="123"/>
      <c r="I163" s="108"/>
    </row>
    <row r="164" spans="1:9" x14ac:dyDescent="0.25">
      <c r="A164" s="130"/>
      <c r="B164" s="372"/>
      <c r="C164" s="130"/>
      <c r="D164" s="130"/>
      <c r="E164" s="370"/>
      <c r="F164" s="370"/>
      <c r="G164" s="123"/>
      <c r="I164" s="108"/>
    </row>
    <row r="165" spans="1:9" ht="61.2" x14ac:dyDescent="0.25">
      <c r="A165" s="130">
        <v>52</v>
      </c>
      <c r="B165" s="372" t="s">
        <v>308</v>
      </c>
      <c r="C165" s="130">
        <v>25</v>
      </c>
      <c r="D165" s="130" t="s">
        <v>309</v>
      </c>
      <c r="E165" s="370"/>
      <c r="F165" s="370"/>
      <c r="G165" s="123"/>
      <c r="I165" s="108"/>
    </row>
    <row r="166" spans="1:9" x14ac:dyDescent="0.25">
      <c r="A166" s="130"/>
      <c r="B166" s="373"/>
      <c r="C166" s="130"/>
      <c r="D166" s="130"/>
      <c r="E166" s="370"/>
      <c r="F166" s="370"/>
      <c r="G166" s="123"/>
      <c r="I166" s="108"/>
    </row>
    <row r="167" spans="1:9" ht="46.8" x14ac:dyDescent="0.25">
      <c r="A167" s="130">
        <v>53</v>
      </c>
      <c r="B167" s="372" t="s">
        <v>310</v>
      </c>
      <c r="C167" s="130">
        <v>1</v>
      </c>
      <c r="D167" s="130" t="s">
        <v>10</v>
      </c>
      <c r="E167" s="370"/>
      <c r="F167" s="370"/>
      <c r="G167" s="123"/>
      <c r="I167" s="108"/>
    </row>
    <row r="168" spans="1:9" x14ac:dyDescent="0.25">
      <c r="A168" s="130"/>
      <c r="B168" s="373"/>
      <c r="C168" s="130"/>
      <c r="D168" s="130"/>
      <c r="E168" s="370"/>
      <c r="F168" s="370"/>
      <c r="G168" s="123"/>
      <c r="I168" s="108"/>
    </row>
    <row r="169" spans="1:9" ht="46.2" x14ac:dyDescent="0.25">
      <c r="A169" s="130">
        <v>54</v>
      </c>
      <c r="B169" s="372" t="s">
        <v>311</v>
      </c>
      <c r="C169" s="130">
        <v>1</v>
      </c>
      <c r="D169" s="130" t="s">
        <v>10</v>
      </c>
      <c r="E169" s="370"/>
      <c r="F169" s="370"/>
      <c r="G169" s="123"/>
      <c r="I169" s="108"/>
    </row>
    <row r="170" spans="1:9" x14ac:dyDescent="0.25">
      <c r="A170" s="340"/>
      <c r="B170" s="359"/>
      <c r="C170" s="342"/>
      <c r="D170" s="342"/>
      <c r="E170" s="352"/>
      <c r="F170" s="370"/>
      <c r="G170" s="123"/>
      <c r="I170" s="108"/>
    </row>
    <row r="171" spans="1:9" ht="45" x14ac:dyDescent="0.25">
      <c r="A171" s="340">
        <v>55</v>
      </c>
      <c r="B171" s="346" t="s">
        <v>312</v>
      </c>
      <c r="C171" s="130">
        <v>11</v>
      </c>
      <c r="D171" s="130" t="s">
        <v>0</v>
      </c>
      <c r="E171" s="370"/>
      <c r="F171" s="370"/>
      <c r="G171" s="123"/>
      <c r="I171" s="108"/>
    </row>
    <row r="172" spans="1:9" x14ac:dyDescent="0.25">
      <c r="A172" s="340"/>
      <c r="B172" s="346"/>
      <c r="C172" s="130"/>
      <c r="D172" s="130"/>
      <c r="E172" s="370"/>
      <c r="F172" s="370"/>
      <c r="G172" s="123"/>
      <c r="I172" s="108"/>
    </row>
    <row r="173" spans="1:9" ht="45" x14ac:dyDescent="0.25">
      <c r="A173" s="340">
        <v>56</v>
      </c>
      <c r="B173" s="346" t="s">
        <v>313</v>
      </c>
      <c r="C173" s="130">
        <v>1</v>
      </c>
      <c r="D173" s="130" t="s">
        <v>0</v>
      </c>
      <c r="E173" s="370"/>
      <c r="F173" s="370"/>
      <c r="G173" s="123"/>
      <c r="I173" s="108"/>
    </row>
    <row r="174" spans="1:9" x14ac:dyDescent="0.25">
      <c r="A174" s="340"/>
      <c r="B174" s="346"/>
      <c r="C174" s="130"/>
      <c r="D174" s="130"/>
      <c r="E174" s="370"/>
      <c r="F174" s="370"/>
      <c r="G174" s="123"/>
      <c r="I174" s="108"/>
    </row>
    <row r="175" spans="1:9" ht="48" customHeight="1" x14ac:dyDescent="0.25">
      <c r="A175" s="340">
        <v>57</v>
      </c>
      <c r="B175" s="374" t="s">
        <v>314</v>
      </c>
      <c r="C175" s="355">
        <v>1</v>
      </c>
      <c r="D175" s="340" t="s">
        <v>0</v>
      </c>
      <c r="E175" s="344"/>
      <c r="F175" s="347"/>
      <c r="G175" s="123"/>
      <c r="I175" s="108"/>
    </row>
    <row r="176" spans="1:9" ht="32.25" customHeight="1" x14ac:dyDescent="0.25">
      <c r="A176" s="340"/>
      <c r="B176" s="375" t="s">
        <v>315</v>
      </c>
      <c r="C176" s="355"/>
      <c r="D176" s="340"/>
      <c r="E176" s="344"/>
      <c r="F176" s="347"/>
      <c r="G176" s="123"/>
      <c r="I176" s="108"/>
    </row>
    <row r="177" spans="1:9" x14ac:dyDescent="0.25">
      <c r="A177" s="340"/>
      <c r="B177" s="375"/>
      <c r="C177" s="355"/>
      <c r="D177" s="340"/>
      <c r="E177" s="344"/>
      <c r="F177" s="347"/>
      <c r="G177" s="123"/>
      <c r="I177" s="108"/>
    </row>
    <row r="178" spans="1:9" ht="15.6" x14ac:dyDescent="0.25">
      <c r="A178" s="364"/>
      <c r="B178" s="376"/>
      <c r="C178" s="130"/>
      <c r="D178" s="373"/>
      <c r="E178" s="131" t="s">
        <v>317</v>
      </c>
      <c r="F178" s="132"/>
      <c r="G178" s="123"/>
      <c r="I178" s="108"/>
    </row>
    <row r="179" spans="1:9" ht="15.6" x14ac:dyDescent="0.25">
      <c r="A179" s="130"/>
      <c r="B179" s="373"/>
      <c r="C179" s="377"/>
      <c r="D179" s="373"/>
      <c r="E179" s="131" t="s">
        <v>318</v>
      </c>
      <c r="F179" s="132"/>
      <c r="G179" s="133"/>
      <c r="H179" s="108"/>
      <c r="I179" s="108"/>
    </row>
    <row r="180" spans="1:9" ht="15.6" x14ac:dyDescent="0.25">
      <c r="A180" s="134"/>
      <c r="B180" s="113"/>
      <c r="C180" s="120"/>
      <c r="D180" s="113"/>
      <c r="E180" s="135"/>
      <c r="F180" s="136"/>
      <c r="G180" s="133"/>
      <c r="H180" s="108"/>
      <c r="I180" s="108"/>
    </row>
    <row r="181" spans="1:9" ht="15.6" x14ac:dyDescent="0.25">
      <c r="A181" s="313"/>
      <c r="B181" s="308"/>
      <c r="C181" s="308"/>
      <c r="D181" s="308"/>
      <c r="E181" s="308"/>
      <c r="F181" s="309"/>
      <c r="G181" s="123"/>
      <c r="H181" s="108"/>
      <c r="I181" s="108"/>
    </row>
    <row r="182" spans="1:9" x14ac:dyDescent="0.25">
      <c r="A182" s="110"/>
      <c r="B182" s="113"/>
      <c r="C182" s="120"/>
      <c r="D182" s="113"/>
      <c r="E182" s="113"/>
      <c r="F182" s="137"/>
      <c r="G182" s="123"/>
      <c r="H182" s="108"/>
      <c r="I182" s="108"/>
    </row>
    <row r="183" spans="1:9" x14ac:dyDescent="0.25">
      <c r="A183" s="110"/>
      <c r="B183" s="138"/>
      <c r="C183" s="120"/>
      <c r="D183" s="113"/>
      <c r="E183" s="113"/>
      <c r="F183" s="137"/>
      <c r="G183" s="123"/>
      <c r="H183" s="108"/>
      <c r="I183" s="108"/>
    </row>
    <row r="184" spans="1:9" ht="15.6" x14ac:dyDescent="0.25">
      <c r="A184" s="110"/>
      <c r="B184" s="116"/>
      <c r="C184" s="112"/>
      <c r="D184" s="314"/>
      <c r="E184" s="314"/>
      <c r="F184" s="315"/>
      <c r="G184" s="113"/>
      <c r="H184" s="108"/>
      <c r="I184" s="108"/>
    </row>
    <row r="185" spans="1:9" x14ac:dyDescent="0.25">
      <c r="A185" s="110"/>
      <c r="B185" s="116"/>
      <c r="C185" s="120"/>
      <c r="D185" s="113"/>
      <c r="E185" s="113"/>
      <c r="F185" s="137"/>
      <c r="G185" s="113"/>
      <c r="H185" s="108"/>
      <c r="I185" s="108"/>
    </row>
    <row r="186" spans="1:9" x14ac:dyDescent="0.25">
      <c r="A186" s="110"/>
      <c r="B186" s="116"/>
      <c r="C186" s="120"/>
      <c r="D186" s="113"/>
      <c r="E186" s="308"/>
      <c r="F186" s="309"/>
      <c r="G186" s="113"/>
      <c r="H186" s="108"/>
      <c r="I186" s="108"/>
    </row>
    <row r="187" spans="1:9" x14ac:dyDescent="0.25">
      <c r="A187" s="110"/>
      <c r="B187" s="116"/>
      <c r="C187" s="120"/>
      <c r="D187" s="113"/>
      <c r="E187" s="308"/>
      <c r="F187" s="309"/>
      <c r="G187" s="113"/>
      <c r="H187" s="108"/>
      <c r="I187" s="108"/>
    </row>
    <row r="188" spans="1:9" x14ac:dyDescent="0.25">
      <c r="A188" s="110"/>
      <c r="B188" s="113"/>
      <c r="C188" s="120"/>
      <c r="D188" s="113"/>
      <c r="E188" s="308"/>
      <c r="F188" s="309"/>
      <c r="G188" s="113"/>
      <c r="H188" s="108"/>
      <c r="I188" s="108"/>
    </row>
    <row r="189" spans="1:9" x14ac:dyDescent="0.25">
      <c r="A189" s="139"/>
      <c r="B189" s="140"/>
      <c r="C189" s="141"/>
      <c r="D189" s="142"/>
      <c r="E189" s="142"/>
      <c r="F189" s="143"/>
      <c r="G189" s="113"/>
      <c r="H189" s="108"/>
      <c r="I189" s="108"/>
    </row>
    <row r="190" spans="1:9" x14ac:dyDescent="0.25">
      <c r="D190" s="113"/>
      <c r="E190" s="113"/>
      <c r="F190" s="113"/>
      <c r="G190" s="113"/>
      <c r="H190" s="108"/>
      <c r="I190" s="108"/>
    </row>
    <row r="191" spans="1:9" x14ac:dyDescent="0.25">
      <c r="C191" s="145"/>
      <c r="D191" s="113"/>
      <c r="E191" s="113"/>
      <c r="F191" s="113"/>
      <c r="G191" s="113"/>
      <c r="H191" s="108"/>
      <c r="I191" s="108"/>
    </row>
    <row r="192" spans="1:9" x14ac:dyDescent="0.25">
      <c r="C192" s="146"/>
      <c r="D192" s="113"/>
      <c r="E192" s="147"/>
      <c r="F192" s="113"/>
      <c r="G192" s="113"/>
      <c r="H192" s="108"/>
    </row>
    <row r="193" spans="1:8" x14ac:dyDescent="0.25">
      <c r="A193" s="148"/>
      <c r="B193" s="148"/>
      <c r="C193" s="149"/>
      <c r="D193" s="150"/>
      <c r="E193" s="150"/>
      <c r="F193" s="150"/>
      <c r="G193" s="113"/>
      <c r="H193" s="108"/>
    </row>
    <row r="194" spans="1:8" x14ac:dyDescent="0.25">
      <c r="A194" s="148"/>
      <c r="B194" s="148"/>
      <c r="C194" s="149"/>
      <c r="D194" s="150"/>
      <c r="E194" s="150"/>
      <c r="F194" s="150"/>
      <c r="G194" s="113"/>
      <c r="H194" s="108"/>
    </row>
    <row r="195" spans="1:8" x14ac:dyDescent="0.25">
      <c r="A195" s="148"/>
      <c r="B195" s="148"/>
      <c r="C195" s="149"/>
      <c r="D195" s="150"/>
      <c r="E195" s="150"/>
      <c r="F195" s="150"/>
      <c r="G195" s="113"/>
      <c r="H195" s="108"/>
    </row>
    <row r="196" spans="1:8" x14ac:dyDescent="0.25">
      <c r="A196" s="148"/>
      <c r="B196" s="148"/>
      <c r="C196" s="149"/>
      <c r="D196" s="150"/>
      <c r="E196" s="150"/>
      <c r="F196" s="150"/>
      <c r="G196" s="113"/>
      <c r="H196" s="108"/>
    </row>
    <row r="197" spans="1:8" x14ac:dyDescent="0.25">
      <c r="A197" s="148"/>
      <c r="B197" s="148"/>
      <c r="C197" s="149"/>
      <c r="D197" s="150"/>
      <c r="E197" s="150"/>
      <c r="F197" s="150"/>
      <c r="G197" s="113"/>
      <c r="H197" s="108"/>
    </row>
    <row r="198" spans="1:8" x14ac:dyDescent="0.25">
      <c r="A198" s="148"/>
      <c r="B198" s="148"/>
      <c r="C198" s="149"/>
      <c r="D198" s="150"/>
      <c r="E198" s="150"/>
      <c r="F198" s="150"/>
      <c r="G198" s="113"/>
      <c r="H198" s="108"/>
    </row>
    <row r="199" spans="1:8" x14ac:dyDescent="0.25">
      <c r="G199" s="113"/>
      <c r="H199" s="108"/>
    </row>
    <row r="200" spans="1:8" x14ac:dyDescent="0.25">
      <c r="G200" s="116"/>
    </row>
    <row r="201" spans="1:8" x14ac:dyDescent="0.25">
      <c r="G201" s="116"/>
    </row>
    <row r="202" spans="1:8" x14ac:dyDescent="0.25">
      <c r="G202" s="116"/>
    </row>
    <row r="203" spans="1:8" x14ac:dyDescent="0.25">
      <c r="G203" s="116"/>
    </row>
    <row r="204" spans="1:8" x14ac:dyDescent="0.25">
      <c r="G204" s="116"/>
    </row>
    <row r="205" spans="1:8" x14ac:dyDescent="0.25">
      <c r="G205" s="116"/>
    </row>
    <row r="206" spans="1:8" x14ac:dyDescent="0.25">
      <c r="G206" s="116"/>
    </row>
  </sheetData>
  <mergeCells count="6">
    <mergeCell ref="E188:F188"/>
    <mergeCell ref="A1:F1"/>
    <mergeCell ref="A181:F181"/>
    <mergeCell ref="D184:F184"/>
    <mergeCell ref="E186:F186"/>
    <mergeCell ref="E187:F187"/>
  </mergeCells>
  <pageMargins left="0.7" right="0.7" top="0.75" bottom="0.75" header="0.3" footer="0.3"/>
  <pageSetup paperSize="9" scale="82"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Normal="100" workbookViewId="0">
      <selection activeCell="D23" sqref="D23"/>
    </sheetView>
  </sheetViews>
  <sheetFormatPr defaultRowHeight="14.4" x14ac:dyDescent="0.3"/>
  <cols>
    <col min="2" max="2" width="35.5546875" customWidth="1"/>
    <col min="3" max="5" width="17.6640625" customWidth="1"/>
    <col min="9" max="9" width="14.33203125" bestFit="1" customWidth="1"/>
    <col min="258" max="258" width="48" customWidth="1"/>
    <col min="259" max="259" width="10.6640625" bestFit="1" customWidth="1"/>
    <col min="260" max="260" width="10.33203125" bestFit="1" customWidth="1"/>
    <col min="261" max="261" width="13.88671875" bestFit="1" customWidth="1"/>
    <col min="514" max="514" width="48" customWidth="1"/>
    <col min="515" max="515" width="10.6640625" bestFit="1" customWidth="1"/>
    <col min="516" max="516" width="10.33203125" bestFit="1" customWidth="1"/>
    <col min="517" max="517" width="13.88671875" bestFit="1" customWidth="1"/>
    <col min="770" max="770" width="48" customWidth="1"/>
    <col min="771" max="771" width="10.6640625" bestFit="1" customWidth="1"/>
    <col min="772" max="772" width="10.33203125" bestFit="1" customWidth="1"/>
    <col min="773" max="773" width="13.88671875" bestFit="1" customWidth="1"/>
    <col min="1026" max="1026" width="48" customWidth="1"/>
    <col min="1027" max="1027" width="10.6640625" bestFit="1" customWidth="1"/>
    <col min="1028" max="1028" width="10.33203125" bestFit="1" customWidth="1"/>
    <col min="1029" max="1029" width="13.88671875" bestFit="1" customWidth="1"/>
    <col min="1282" max="1282" width="48" customWidth="1"/>
    <col min="1283" max="1283" width="10.6640625" bestFit="1" customWidth="1"/>
    <col min="1284" max="1284" width="10.33203125" bestFit="1" customWidth="1"/>
    <col min="1285" max="1285" width="13.88671875" bestFit="1" customWidth="1"/>
    <col min="1538" max="1538" width="48" customWidth="1"/>
    <col min="1539" max="1539" width="10.6640625" bestFit="1" customWidth="1"/>
    <col min="1540" max="1540" width="10.33203125" bestFit="1" customWidth="1"/>
    <col min="1541" max="1541" width="13.88671875" bestFit="1" customWidth="1"/>
    <col min="1794" max="1794" width="48" customWidth="1"/>
    <col min="1795" max="1795" width="10.6640625" bestFit="1" customWidth="1"/>
    <col min="1796" max="1796" width="10.33203125" bestFit="1" customWidth="1"/>
    <col min="1797" max="1797" width="13.88671875" bestFit="1" customWidth="1"/>
    <col min="2050" max="2050" width="48" customWidth="1"/>
    <col min="2051" max="2051" width="10.6640625" bestFit="1" customWidth="1"/>
    <col min="2052" max="2052" width="10.33203125" bestFit="1" customWidth="1"/>
    <col min="2053" max="2053" width="13.88671875" bestFit="1" customWidth="1"/>
    <col min="2306" max="2306" width="48" customWidth="1"/>
    <col min="2307" max="2307" width="10.6640625" bestFit="1" customWidth="1"/>
    <col min="2308" max="2308" width="10.33203125" bestFit="1" customWidth="1"/>
    <col min="2309" max="2309" width="13.88671875" bestFit="1" customWidth="1"/>
    <col min="2562" max="2562" width="48" customWidth="1"/>
    <col min="2563" max="2563" width="10.6640625" bestFit="1" customWidth="1"/>
    <col min="2564" max="2564" width="10.33203125" bestFit="1" customWidth="1"/>
    <col min="2565" max="2565" width="13.88671875" bestFit="1" customWidth="1"/>
    <col min="2818" max="2818" width="48" customWidth="1"/>
    <col min="2819" max="2819" width="10.6640625" bestFit="1" customWidth="1"/>
    <col min="2820" max="2820" width="10.33203125" bestFit="1" customWidth="1"/>
    <col min="2821" max="2821" width="13.88671875" bestFit="1" customWidth="1"/>
    <col min="3074" max="3074" width="48" customWidth="1"/>
    <col min="3075" max="3075" width="10.6640625" bestFit="1" customWidth="1"/>
    <col min="3076" max="3076" width="10.33203125" bestFit="1" customWidth="1"/>
    <col min="3077" max="3077" width="13.88671875" bestFit="1" customWidth="1"/>
    <col min="3330" max="3330" width="48" customWidth="1"/>
    <col min="3331" max="3331" width="10.6640625" bestFit="1" customWidth="1"/>
    <col min="3332" max="3332" width="10.33203125" bestFit="1" customWidth="1"/>
    <col min="3333" max="3333" width="13.88671875" bestFit="1" customWidth="1"/>
    <col min="3586" max="3586" width="48" customWidth="1"/>
    <col min="3587" max="3587" width="10.6640625" bestFit="1" customWidth="1"/>
    <col min="3588" max="3588" width="10.33203125" bestFit="1" customWidth="1"/>
    <col min="3589" max="3589" width="13.88671875" bestFit="1" customWidth="1"/>
    <col min="3842" max="3842" width="48" customWidth="1"/>
    <col min="3843" max="3843" width="10.6640625" bestFit="1" customWidth="1"/>
    <col min="3844" max="3844" width="10.33203125" bestFit="1" customWidth="1"/>
    <col min="3845" max="3845" width="13.88671875" bestFit="1" customWidth="1"/>
    <col min="4098" max="4098" width="48" customWidth="1"/>
    <col min="4099" max="4099" width="10.6640625" bestFit="1" customWidth="1"/>
    <col min="4100" max="4100" width="10.33203125" bestFit="1" customWidth="1"/>
    <col min="4101" max="4101" width="13.88671875" bestFit="1" customWidth="1"/>
    <col min="4354" max="4354" width="48" customWidth="1"/>
    <col min="4355" max="4355" width="10.6640625" bestFit="1" customWidth="1"/>
    <col min="4356" max="4356" width="10.33203125" bestFit="1" customWidth="1"/>
    <col min="4357" max="4357" width="13.88671875" bestFit="1" customWidth="1"/>
    <col min="4610" max="4610" width="48" customWidth="1"/>
    <col min="4611" max="4611" width="10.6640625" bestFit="1" customWidth="1"/>
    <col min="4612" max="4612" width="10.33203125" bestFit="1" customWidth="1"/>
    <col min="4613" max="4613" width="13.88671875" bestFit="1" customWidth="1"/>
    <col min="4866" max="4866" width="48" customWidth="1"/>
    <col min="4867" max="4867" width="10.6640625" bestFit="1" customWidth="1"/>
    <col min="4868" max="4868" width="10.33203125" bestFit="1" customWidth="1"/>
    <col min="4869" max="4869" width="13.88671875" bestFit="1" customWidth="1"/>
    <col min="5122" max="5122" width="48" customWidth="1"/>
    <col min="5123" max="5123" width="10.6640625" bestFit="1" customWidth="1"/>
    <col min="5124" max="5124" width="10.33203125" bestFit="1" customWidth="1"/>
    <col min="5125" max="5125" width="13.88671875" bestFit="1" customWidth="1"/>
    <col min="5378" max="5378" width="48" customWidth="1"/>
    <col min="5379" max="5379" width="10.6640625" bestFit="1" customWidth="1"/>
    <col min="5380" max="5380" width="10.33203125" bestFit="1" customWidth="1"/>
    <col min="5381" max="5381" width="13.88671875" bestFit="1" customWidth="1"/>
    <col min="5634" max="5634" width="48" customWidth="1"/>
    <col min="5635" max="5635" width="10.6640625" bestFit="1" customWidth="1"/>
    <col min="5636" max="5636" width="10.33203125" bestFit="1" customWidth="1"/>
    <col min="5637" max="5637" width="13.88671875" bestFit="1" customWidth="1"/>
    <col min="5890" max="5890" width="48" customWidth="1"/>
    <col min="5891" max="5891" width="10.6640625" bestFit="1" customWidth="1"/>
    <col min="5892" max="5892" width="10.33203125" bestFit="1" customWidth="1"/>
    <col min="5893" max="5893" width="13.88671875" bestFit="1" customWidth="1"/>
    <col min="6146" max="6146" width="48" customWidth="1"/>
    <col min="6147" max="6147" width="10.6640625" bestFit="1" customWidth="1"/>
    <col min="6148" max="6148" width="10.33203125" bestFit="1" customWidth="1"/>
    <col min="6149" max="6149" width="13.88671875" bestFit="1" customWidth="1"/>
    <col min="6402" max="6402" width="48" customWidth="1"/>
    <col min="6403" max="6403" width="10.6640625" bestFit="1" customWidth="1"/>
    <col min="6404" max="6404" width="10.33203125" bestFit="1" customWidth="1"/>
    <col min="6405" max="6405" width="13.88671875" bestFit="1" customWidth="1"/>
    <col min="6658" max="6658" width="48" customWidth="1"/>
    <col min="6659" max="6659" width="10.6640625" bestFit="1" customWidth="1"/>
    <col min="6660" max="6660" width="10.33203125" bestFit="1" customWidth="1"/>
    <col min="6661" max="6661" width="13.88671875" bestFit="1" customWidth="1"/>
    <col min="6914" max="6914" width="48" customWidth="1"/>
    <col min="6915" max="6915" width="10.6640625" bestFit="1" customWidth="1"/>
    <col min="6916" max="6916" width="10.33203125" bestFit="1" customWidth="1"/>
    <col min="6917" max="6917" width="13.88671875" bestFit="1" customWidth="1"/>
    <col min="7170" max="7170" width="48" customWidth="1"/>
    <col min="7171" max="7171" width="10.6640625" bestFit="1" customWidth="1"/>
    <col min="7172" max="7172" width="10.33203125" bestFit="1" customWidth="1"/>
    <col min="7173" max="7173" width="13.88671875" bestFit="1" customWidth="1"/>
    <col min="7426" max="7426" width="48" customWidth="1"/>
    <col min="7427" max="7427" width="10.6640625" bestFit="1" customWidth="1"/>
    <col min="7428" max="7428" width="10.33203125" bestFit="1" customWidth="1"/>
    <col min="7429" max="7429" width="13.88671875" bestFit="1" customWidth="1"/>
    <col min="7682" max="7682" width="48" customWidth="1"/>
    <col min="7683" max="7683" width="10.6640625" bestFit="1" customWidth="1"/>
    <col min="7684" max="7684" width="10.33203125" bestFit="1" customWidth="1"/>
    <col min="7685" max="7685" width="13.88671875" bestFit="1" customWidth="1"/>
    <col min="7938" max="7938" width="48" customWidth="1"/>
    <col min="7939" max="7939" width="10.6640625" bestFit="1" customWidth="1"/>
    <col min="7940" max="7940" width="10.33203125" bestFit="1" customWidth="1"/>
    <col min="7941" max="7941" width="13.88671875" bestFit="1" customWidth="1"/>
    <col min="8194" max="8194" width="48" customWidth="1"/>
    <col min="8195" max="8195" width="10.6640625" bestFit="1" customWidth="1"/>
    <col min="8196" max="8196" width="10.33203125" bestFit="1" customWidth="1"/>
    <col min="8197" max="8197" width="13.88671875" bestFit="1" customWidth="1"/>
    <col min="8450" max="8450" width="48" customWidth="1"/>
    <col min="8451" max="8451" width="10.6640625" bestFit="1" customWidth="1"/>
    <col min="8452" max="8452" width="10.33203125" bestFit="1" customWidth="1"/>
    <col min="8453" max="8453" width="13.88671875" bestFit="1" customWidth="1"/>
    <col min="8706" max="8706" width="48" customWidth="1"/>
    <col min="8707" max="8707" width="10.6640625" bestFit="1" customWidth="1"/>
    <col min="8708" max="8708" width="10.33203125" bestFit="1" customWidth="1"/>
    <col min="8709" max="8709" width="13.88671875" bestFit="1" customWidth="1"/>
    <col min="8962" max="8962" width="48" customWidth="1"/>
    <col min="8963" max="8963" width="10.6640625" bestFit="1" customWidth="1"/>
    <col min="8964" max="8964" width="10.33203125" bestFit="1" customWidth="1"/>
    <col min="8965" max="8965" width="13.88671875" bestFit="1" customWidth="1"/>
    <col min="9218" max="9218" width="48" customWidth="1"/>
    <col min="9219" max="9219" width="10.6640625" bestFit="1" customWidth="1"/>
    <col min="9220" max="9220" width="10.33203125" bestFit="1" customWidth="1"/>
    <col min="9221" max="9221" width="13.88671875" bestFit="1" customWidth="1"/>
    <col min="9474" max="9474" width="48" customWidth="1"/>
    <col min="9475" max="9475" width="10.6640625" bestFit="1" customWidth="1"/>
    <col min="9476" max="9476" width="10.33203125" bestFit="1" customWidth="1"/>
    <col min="9477" max="9477" width="13.88671875" bestFit="1" customWidth="1"/>
    <col min="9730" max="9730" width="48" customWidth="1"/>
    <col min="9731" max="9731" width="10.6640625" bestFit="1" customWidth="1"/>
    <col min="9732" max="9732" width="10.33203125" bestFit="1" customWidth="1"/>
    <col min="9733" max="9733" width="13.88671875" bestFit="1" customWidth="1"/>
    <col min="9986" max="9986" width="48" customWidth="1"/>
    <col min="9987" max="9987" width="10.6640625" bestFit="1" customWidth="1"/>
    <col min="9988" max="9988" width="10.33203125" bestFit="1" customWidth="1"/>
    <col min="9989" max="9989" width="13.88671875" bestFit="1" customWidth="1"/>
    <col min="10242" max="10242" width="48" customWidth="1"/>
    <col min="10243" max="10243" width="10.6640625" bestFit="1" customWidth="1"/>
    <col min="10244" max="10244" width="10.33203125" bestFit="1" customWidth="1"/>
    <col min="10245" max="10245" width="13.88671875" bestFit="1" customWidth="1"/>
    <col min="10498" max="10498" width="48" customWidth="1"/>
    <col min="10499" max="10499" width="10.6640625" bestFit="1" customWidth="1"/>
    <col min="10500" max="10500" width="10.33203125" bestFit="1" customWidth="1"/>
    <col min="10501" max="10501" width="13.88671875" bestFit="1" customWidth="1"/>
    <col min="10754" max="10754" width="48" customWidth="1"/>
    <col min="10755" max="10755" width="10.6640625" bestFit="1" customWidth="1"/>
    <col min="10756" max="10756" width="10.33203125" bestFit="1" customWidth="1"/>
    <col min="10757" max="10757" width="13.88671875" bestFit="1" customWidth="1"/>
    <col min="11010" max="11010" width="48" customWidth="1"/>
    <col min="11011" max="11011" width="10.6640625" bestFit="1" customWidth="1"/>
    <col min="11012" max="11012" width="10.33203125" bestFit="1" customWidth="1"/>
    <col min="11013" max="11013" width="13.88671875" bestFit="1" customWidth="1"/>
    <col min="11266" max="11266" width="48" customWidth="1"/>
    <col min="11267" max="11267" width="10.6640625" bestFit="1" customWidth="1"/>
    <col min="11268" max="11268" width="10.33203125" bestFit="1" customWidth="1"/>
    <col min="11269" max="11269" width="13.88671875" bestFit="1" customWidth="1"/>
    <col min="11522" max="11522" width="48" customWidth="1"/>
    <col min="11523" max="11523" width="10.6640625" bestFit="1" customWidth="1"/>
    <col min="11524" max="11524" width="10.33203125" bestFit="1" customWidth="1"/>
    <col min="11525" max="11525" width="13.88671875" bestFit="1" customWidth="1"/>
    <col min="11778" max="11778" width="48" customWidth="1"/>
    <col min="11779" max="11779" width="10.6640625" bestFit="1" customWidth="1"/>
    <col min="11780" max="11780" width="10.33203125" bestFit="1" customWidth="1"/>
    <col min="11781" max="11781" width="13.88671875" bestFit="1" customWidth="1"/>
    <col min="12034" max="12034" width="48" customWidth="1"/>
    <col min="12035" max="12035" width="10.6640625" bestFit="1" customWidth="1"/>
    <col min="12036" max="12036" width="10.33203125" bestFit="1" customWidth="1"/>
    <col min="12037" max="12037" width="13.88671875" bestFit="1" customWidth="1"/>
    <col min="12290" max="12290" width="48" customWidth="1"/>
    <col min="12291" max="12291" width="10.6640625" bestFit="1" customWidth="1"/>
    <col min="12292" max="12292" width="10.33203125" bestFit="1" customWidth="1"/>
    <col min="12293" max="12293" width="13.88671875" bestFit="1" customWidth="1"/>
    <col min="12546" max="12546" width="48" customWidth="1"/>
    <col min="12547" max="12547" width="10.6640625" bestFit="1" customWidth="1"/>
    <col min="12548" max="12548" width="10.33203125" bestFit="1" customWidth="1"/>
    <col min="12549" max="12549" width="13.88671875" bestFit="1" customWidth="1"/>
    <col min="12802" max="12802" width="48" customWidth="1"/>
    <col min="12803" max="12803" width="10.6640625" bestFit="1" customWidth="1"/>
    <col min="12804" max="12804" width="10.33203125" bestFit="1" customWidth="1"/>
    <col min="12805" max="12805" width="13.88671875" bestFit="1" customWidth="1"/>
    <col min="13058" max="13058" width="48" customWidth="1"/>
    <col min="13059" max="13059" width="10.6640625" bestFit="1" customWidth="1"/>
    <col min="13060" max="13060" width="10.33203125" bestFit="1" customWidth="1"/>
    <col min="13061" max="13061" width="13.88671875" bestFit="1" customWidth="1"/>
    <col min="13314" max="13314" width="48" customWidth="1"/>
    <col min="13315" max="13315" width="10.6640625" bestFit="1" customWidth="1"/>
    <col min="13316" max="13316" width="10.33203125" bestFit="1" customWidth="1"/>
    <col min="13317" max="13317" width="13.88671875" bestFit="1" customWidth="1"/>
    <col min="13570" max="13570" width="48" customWidth="1"/>
    <col min="13571" max="13571" width="10.6640625" bestFit="1" customWidth="1"/>
    <col min="13572" max="13572" width="10.33203125" bestFit="1" customWidth="1"/>
    <col min="13573" max="13573" width="13.88671875" bestFit="1" customWidth="1"/>
    <col min="13826" max="13826" width="48" customWidth="1"/>
    <col min="13827" max="13827" width="10.6640625" bestFit="1" customWidth="1"/>
    <col min="13828" max="13828" width="10.33203125" bestFit="1" customWidth="1"/>
    <col min="13829" max="13829" width="13.88671875" bestFit="1" customWidth="1"/>
    <col min="14082" max="14082" width="48" customWidth="1"/>
    <col min="14083" max="14083" width="10.6640625" bestFit="1" customWidth="1"/>
    <col min="14084" max="14084" width="10.33203125" bestFit="1" customWidth="1"/>
    <col min="14085" max="14085" width="13.88671875" bestFit="1" customWidth="1"/>
    <col min="14338" max="14338" width="48" customWidth="1"/>
    <col min="14339" max="14339" width="10.6640625" bestFit="1" customWidth="1"/>
    <col min="14340" max="14340" width="10.33203125" bestFit="1" customWidth="1"/>
    <col min="14341" max="14341" width="13.88671875" bestFit="1" customWidth="1"/>
    <col min="14594" max="14594" width="48" customWidth="1"/>
    <col min="14595" max="14595" width="10.6640625" bestFit="1" customWidth="1"/>
    <col min="14596" max="14596" width="10.33203125" bestFit="1" customWidth="1"/>
    <col min="14597" max="14597" width="13.88671875" bestFit="1" customWidth="1"/>
    <col min="14850" max="14850" width="48" customWidth="1"/>
    <col min="14851" max="14851" width="10.6640625" bestFit="1" customWidth="1"/>
    <col min="14852" max="14852" width="10.33203125" bestFit="1" customWidth="1"/>
    <col min="14853" max="14853" width="13.88671875" bestFit="1" customWidth="1"/>
    <col min="15106" max="15106" width="48" customWidth="1"/>
    <col min="15107" max="15107" width="10.6640625" bestFit="1" customWidth="1"/>
    <col min="15108" max="15108" width="10.33203125" bestFit="1" customWidth="1"/>
    <col min="15109" max="15109" width="13.88671875" bestFit="1" customWidth="1"/>
    <col min="15362" max="15362" width="48" customWidth="1"/>
    <col min="15363" max="15363" width="10.6640625" bestFit="1" customWidth="1"/>
    <col min="15364" max="15364" width="10.33203125" bestFit="1" customWidth="1"/>
    <col min="15365" max="15365" width="13.88671875" bestFit="1" customWidth="1"/>
    <col min="15618" max="15618" width="48" customWidth="1"/>
    <col min="15619" max="15619" width="10.6640625" bestFit="1" customWidth="1"/>
    <col min="15620" max="15620" width="10.33203125" bestFit="1" customWidth="1"/>
    <col min="15621" max="15621" width="13.88671875" bestFit="1" customWidth="1"/>
    <col min="15874" max="15874" width="48" customWidth="1"/>
    <col min="15875" max="15875" width="10.6640625" bestFit="1" customWidth="1"/>
    <col min="15876" max="15876" width="10.33203125" bestFit="1" customWidth="1"/>
    <col min="15877" max="15877" width="13.88671875" bestFit="1" customWidth="1"/>
    <col min="16130" max="16130" width="48" customWidth="1"/>
    <col min="16131" max="16131" width="10.6640625" bestFit="1" customWidth="1"/>
    <col min="16132" max="16132" width="10.33203125" bestFit="1" customWidth="1"/>
    <col min="16133" max="16133" width="13.88671875" bestFit="1" customWidth="1"/>
  </cols>
  <sheetData>
    <row r="1" spans="1:9" s="109" customFormat="1" ht="24.6" customHeight="1" thickBot="1" x14ac:dyDescent="0.3">
      <c r="A1" s="316" t="s">
        <v>326</v>
      </c>
      <c r="B1" s="317"/>
      <c r="C1" s="317"/>
      <c r="D1" s="317"/>
      <c r="E1" s="318"/>
      <c r="F1" s="173"/>
      <c r="G1" s="108"/>
      <c r="H1" s="108"/>
      <c r="I1" s="108"/>
    </row>
    <row r="2" spans="1:9" ht="24.9" customHeight="1" thickBot="1" x14ac:dyDescent="0.35">
      <c r="A2" s="319" t="s">
        <v>320</v>
      </c>
      <c r="B2" s="319"/>
      <c r="C2" s="319"/>
      <c r="D2" s="319"/>
      <c r="E2" s="319"/>
    </row>
    <row r="4" spans="1:9" ht="16.2" thickBot="1" x14ac:dyDescent="0.35">
      <c r="A4" s="152"/>
    </row>
    <row r="5" spans="1:9" s="156" customFormat="1" thickBot="1" x14ac:dyDescent="0.3">
      <c r="A5" s="153" t="s">
        <v>321</v>
      </c>
      <c r="B5" s="154" t="s">
        <v>100</v>
      </c>
      <c r="C5" s="154" t="s">
        <v>322</v>
      </c>
      <c r="D5" s="154" t="s">
        <v>323</v>
      </c>
      <c r="E5" s="155" t="s">
        <v>324</v>
      </c>
    </row>
    <row r="6" spans="1:9" x14ac:dyDescent="0.3">
      <c r="A6" s="157">
        <v>1</v>
      </c>
      <c r="B6" s="158" t="str">
        <f>'[1]VRV - Basement'!A3</f>
        <v>VRV System - Basement Floor</v>
      </c>
      <c r="C6" s="159"/>
      <c r="D6" s="160"/>
      <c r="E6" s="161"/>
    </row>
    <row r="7" spans="1:9" x14ac:dyDescent="0.3">
      <c r="A7" s="162">
        <v>2</v>
      </c>
      <c r="B7" s="163" t="str">
        <f>'[1]VRV - Ground'!A3</f>
        <v>VRV System - Ground Floor</v>
      </c>
      <c r="C7" s="164"/>
      <c r="D7" s="165"/>
      <c r="E7" s="166"/>
    </row>
    <row r="8" spans="1:9" x14ac:dyDescent="0.3">
      <c r="A8" s="162">
        <v>3</v>
      </c>
      <c r="B8" s="163" t="str">
        <f>'[1]VRV - First'!A3</f>
        <v>VRV System - First Floor</v>
      </c>
      <c r="C8" s="164"/>
      <c r="D8" s="167"/>
      <c r="E8" s="166"/>
    </row>
    <row r="9" spans="1:9" ht="15" thickBot="1" x14ac:dyDescent="0.35">
      <c r="A9" s="162"/>
      <c r="B9" s="163"/>
      <c r="C9" s="164"/>
      <c r="D9" s="164"/>
      <c r="E9" s="168"/>
      <c r="I9" s="287"/>
    </row>
    <row r="10" spans="1:9" s="172" customFormat="1" thickBot="1" x14ac:dyDescent="0.3">
      <c r="A10" s="153"/>
      <c r="B10" s="169" t="s">
        <v>325</v>
      </c>
      <c r="C10" s="170"/>
      <c r="D10" s="170"/>
      <c r="E10" s="171"/>
    </row>
    <row r="11" spans="1:9" x14ac:dyDescent="0.3">
      <c r="I11" s="288"/>
    </row>
    <row r="14" spans="1:9" ht="15.6" x14ac:dyDescent="0.3">
      <c r="A14" s="313"/>
      <c r="B14" s="308"/>
      <c r="C14" s="308"/>
      <c r="D14" s="308"/>
      <c r="E14" s="308"/>
      <c r="F14" s="308"/>
      <c r="G14" s="22"/>
      <c r="I14" s="286"/>
    </row>
  </sheetData>
  <mergeCells count="3">
    <mergeCell ref="A1:E1"/>
    <mergeCell ref="A2:E2"/>
    <mergeCell ref="A14:F14"/>
  </mergeCells>
  <printOptions horizontalCentered="1"/>
  <pageMargins left="0.70866141732283472" right="0.70866141732283472" top="0.74803149606299213" bottom="0.74803149606299213" header="0.31496062992125984" footer="0.31496062992125984"/>
  <pageSetup paperSize="9" orientation="landscape"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51"/>
  <sheetViews>
    <sheetView topLeftCell="A31" zoomScaleNormal="100" workbookViewId="0">
      <selection activeCell="B44" sqref="B44"/>
    </sheetView>
  </sheetViews>
  <sheetFormatPr defaultRowHeight="13.8" x14ac:dyDescent="0.3"/>
  <cols>
    <col min="1" max="1" width="6.44140625" style="175" customWidth="1"/>
    <col min="2" max="2" width="61" style="175" customWidth="1"/>
    <col min="3" max="3" width="6" style="175" bestFit="1" customWidth="1"/>
    <col min="4" max="4" width="6.109375" style="206" bestFit="1" customWidth="1"/>
    <col min="5" max="5" width="10.5546875" style="206" customWidth="1"/>
    <col min="6" max="6" width="10.44140625" style="175" bestFit="1" customWidth="1"/>
    <col min="7" max="9" width="9.109375" style="175"/>
    <col min="10" max="11" width="13.44140625" style="175" bestFit="1" customWidth="1"/>
    <col min="12" max="256" width="9.109375" style="175"/>
    <col min="257" max="257" width="6.44140625" style="175" customWidth="1"/>
    <col min="258" max="258" width="61" style="175" customWidth="1"/>
    <col min="259" max="259" width="6" style="175" bestFit="1" customWidth="1"/>
    <col min="260" max="260" width="6.109375" style="175" bestFit="1" customWidth="1"/>
    <col min="261" max="261" width="10.5546875" style="175" customWidth="1"/>
    <col min="262" max="262" width="10.44140625" style="175" bestFit="1" customWidth="1"/>
    <col min="263" max="265" width="9.109375" style="175"/>
    <col min="266" max="267" width="13.44140625" style="175" bestFit="1" customWidth="1"/>
    <col min="268" max="512" width="9.109375" style="175"/>
    <col min="513" max="513" width="6.44140625" style="175" customWidth="1"/>
    <col min="514" max="514" width="61" style="175" customWidth="1"/>
    <col min="515" max="515" width="6" style="175" bestFit="1" customWidth="1"/>
    <col min="516" max="516" width="6.109375" style="175" bestFit="1" customWidth="1"/>
    <col min="517" max="517" width="10.5546875" style="175" customWidth="1"/>
    <col min="518" max="518" width="10.44140625" style="175" bestFit="1" customWidth="1"/>
    <col min="519" max="521" width="9.109375" style="175"/>
    <col min="522" max="523" width="13.44140625" style="175" bestFit="1" customWidth="1"/>
    <col min="524" max="768" width="9.109375" style="175"/>
    <col min="769" max="769" width="6.44140625" style="175" customWidth="1"/>
    <col min="770" max="770" width="61" style="175" customWidth="1"/>
    <col min="771" max="771" width="6" style="175" bestFit="1" customWidth="1"/>
    <col min="772" max="772" width="6.109375" style="175" bestFit="1" customWidth="1"/>
    <col min="773" max="773" width="10.5546875" style="175" customWidth="1"/>
    <col min="774" max="774" width="10.44140625" style="175" bestFit="1" customWidth="1"/>
    <col min="775" max="777" width="9.109375" style="175"/>
    <col min="778" max="779" width="13.44140625" style="175" bestFit="1" customWidth="1"/>
    <col min="780" max="1024" width="9.109375" style="175"/>
    <col min="1025" max="1025" width="6.44140625" style="175" customWidth="1"/>
    <col min="1026" max="1026" width="61" style="175" customWidth="1"/>
    <col min="1027" max="1027" width="6" style="175" bestFit="1" customWidth="1"/>
    <col min="1028" max="1028" width="6.109375" style="175" bestFit="1" customWidth="1"/>
    <col min="1029" max="1029" width="10.5546875" style="175" customWidth="1"/>
    <col min="1030" max="1030" width="10.44140625" style="175" bestFit="1" customWidth="1"/>
    <col min="1031" max="1033" width="9.109375" style="175"/>
    <col min="1034" max="1035" width="13.44140625" style="175" bestFit="1" customWidth="1"/>
    <col min="1036" max="1280" width="9.109375" style="175"/>
    <col min="1281" max="1281" width="6.44140625" style="175" customWidth="1"/>
    <col min="1282" max="1282" width="61" style="175" customWidth="1"/>
    <col min="1283" max="1283" width="6" style="175" bestFit="1" customWidth="1"/>
    <col min="1284" max="1284" width="6.109375" style="175" bestFit="1" customWidth="1"/>
    <col min="1285" max="1285" width="10.5546875" style="175" customWidth="1"/>
    <col min="1286" max="1286" width="10.44140625" style="175" bestFit="1" customWidth="1"/>
    <col min="1287" max="1289" width="9.109375" style="175"/>
    <col min="1290" max="1291" width="13.44140625" style="175" bestFit="1" customWidth="1"/>
    <col min="1292" max="1536" width="9.109375" style="175"/>
    <col min="1537" max="1537" width="6.44140625" style="175" customWidth="1"/>
    <col min="1538" max="1538" width="61" style="175" customWidth="1"/>
    <col min="1539" max="1539" width="6" style="175" bestFit="1" customWidth="1"/>
    <col min="1540" max="1540" width="6.109375" style="175" bestFit="1" customWidth="1"/>
    <col min="1541" max="1541" width="10.5546875" style="175" customWidth="1"/>
    <col min="1542" max="1542" width="10.44140625" style="175" bestFit="1" customWidth="1"/>
    <col min="1543" max="1545" width="9.109375" style="175"/>
    <col min="1546" max="1547" width="13.44140625" style="175" bestFit="1" customWidth="1"/>
    <col min="1548" max="1792" width="9.109375" style="175"/>
    <col min="1793" max="1793" width="6.44140625" style="175" customWidth="1"/>
    <col min="1794" max="1794" width="61" style="175" customWidth="1"/>
    <col min="1795" max="1795" width="6" style="175" bestFit="1" customWidth="1"/>
    <col min="1796" max="1796" width="6.109375" style="175" bestFit="1" customWidth="1"/>
    <col min="1797" max="1797" width="10.5546875" style="175" customWidth="1"/>
    <col min="1798" max="1798" width="10.44140625" style="175" bestFit="1" customWidth="1"/>
    <col min="1799" max="1801" width="9.109375" style="175"/>
    <col min="1802" max="1803" width="13.44140625" style="175" bestFit="1" customWidth="1"/>
    <col min="1804" max="2048" width="9.109375" style="175"/>
    <col min="2049" max="2049" width="6.44140625" style="175" customWidth="1"/>
    <col min="2050" max="2050" width="61" style="175" customWidth="1"/>
    <col min="2051" max="2051" width="6" style="175" bestFit="1" customWidth="1"/>
    <col min="2052" max="2052" width="6.109375" style="175" bestFit="1" customWidth="1"/>
    <col min="2053" max="2053" width="10.5546875" style="175" customWidth="1"/>
    <col min="2054" max="2054" width="10.44140625" style="175" bestFit="1" customWidth="1"/>
    <col min="2055" max="2057" width="9.109375" style="175"/>
    <col min="2058" max="2059" width="13.44140625" style="175" bestFit="1" customWidth="1"/>
    <col min="2060" max="2304" width="9.109375" style="175"/>
    <col min="2305" max="2305" width="6.44140625" style="175" customWidth="1"/>
    <col min="2306" max="2306" width="61" style="175" customWidth="1"/>
    <col min="2307" max="2307" width="6" style="175" bestFit="1" customWidth="1"/>
    <col min="2308" max="2308" width="6.109375" style="175" bestFit="1" customWidth="1"/>
    <col min="2309" max="2309" width="10.5546875" style="175" customWidth="1"/>
    <col min="2310" max="2310" width="10.44140625" style="175" bestFit="1" customWidth="1"/>
    <col min="2311" max="2313" width="9.109375" style="175"/>
    <col min="2314" max="2315" width="13.44140625" style="175" bestFit="1" customWidth="1"/>
    <col min="2316" max="2560" width="9.109375" style="175"/>
    <col min="2561" max="2561" width="6.44140625" style="175" customWidth="1"/>
    <col min="2562" max="2562" width="61" style="175" customWidth="1"/>
    <col min="2563" max="2563" width="6" style="175" bestFit="1" customWidth="1"/>
    <col min="2564" max="2564" width="6.109375" style="175" bestFit="1" customWidth="1"/>
    <col min="2565" max="2565" width="10.5546875" style="175" customWidth="1"/>
    <col min="2566" max="2566" width="10.44140625" style="175" bestFit="1" customWidth="1"/>
    <col min="2567" max="2569" width="9.109375" style="175"/>
    <col min="2570" max="2571" width="13.44140625" style="175" bestFit="1" customWidth="1"/>
    <col min="2572" max="2816" width="9.109375" style="175"/>
    <col min="2817" max="2817" width="6.44140625" style="175" customWidth="1"/>
    <col min="2818" max="2818" width="61" style="175" customWidth="1"/>
    <col min="2819" max="2819" width="6" style="175" bestFit="1" customWidth="1"/>
    <col min="2820" max="2820" width="6.109375" style="175" bestFit="1" customWidth="1"/>
    <col min="2821" max="2821" width="10.5546875" style="175" customWidth="1"/>
    <col min="2822" max="2822" width="10.44140625" style="175" bestFit="1" customWidth="1"/>
    <col min="2823" max="2825" width="9.109375" style="175"/>
    <col min="2826" max="2827" width="13.44140625" style="175" bestFit="1" customWidth="1"/>
    <col min="2828" max="3072" width="9.109375" style="175"/>
    <col min="3073" max="3073" width="6.44140625" style="175" customWidth="1"/>
    <col min="3074" max="3074" width="61" style="175" customWidth="1"/>
    <col min="3075" max="3075" width="6" style="175" bestFit="1" customWidth="1"/>
    <col min="3076" max="3076" width="6.109375" style="175" bestFit="1" customWidth="1"/>
    <col min="3077" max="3077" width="10.5546875" style="175" customWidth="1"/>
    <col min="3078" max="3078" width="10.44140625" style="175" bestFit="1" customWidth="1"/>
    <col min="3079" max="3081" width="9.109375" style="175"/>
    <col min="3082" max="3083" width="13.44140625" style="175" bestFit="1" customWidth="1"/>
    <col min="3084" max="3328" width="9.109375" style="175"/>
    <col min="3329" max="3329" width="6.44140625" style="175" customWidth="1"/>
    <col min="3330" max="3330" width="61" style="175" customWidth="1"/>
    <col min="3331" max="3331" width="6" style="175" bestFit="1" customWidth="1"/>
    <col min="3332" max="3332" width="6.109375" style="175" bestFit="1" customWidth="1"/>
    <col min="3333" max="3333" width="10.5546875" style="175" customWidth="1"/>
    <col min="3334" max="3334" width="10.44140625" style="175" bestFit="1" customWidth="1"/>
    <col min="3335" max="3337" width="9.109375" style="175"/>
    <col min="3338" max="3339" width="13.44140625" style="175" bestFit="1" customWidth="1"/>
    <col min="3340" max="3584" width="9.109375" style="175"/>
    <col min="3585" max="3585" width="6.44140625" style="175" customWidth="1"/>
    <col min="3586" max="3586" width="61" style="175" customWidth="1"/>
    <col min="3587" max="3587" width="6" style="175" bestFit="1" customWidth="1"/>
    <col min="3588" max="3588" width="6.109375" style="175" bestFit="1" customWidth="1"/>
    <col min="3589" max="3589" width="10.5546875" style="175" customWidth="1"/>
    <col min="3590" max="3590" width="10.44140625" style="175" bestFit="1" customWidth="1"/>
    <col min="3591" max="3593" width="9.109375" style="175"/>
    <col min="3594" max="3595" width="13.44140625" style="175" bestFit="1" customWidth="1"/>
    <col min="3596" max="3840" width="9.109375" style="175"/>
    <col min="3841" max="3841" width="6.44140625" style="175" customWidth="1"/>
    <col min="3842" max="3842" width="61" style="175" customWidth="1"/>
    <col min="3843" max="3843" width="6" style="175" bestFit="1" customWidth="1"/>
    <col min="3844" max="3844" width="6.109375" style="175" bestFit="1" customWidth="1"/>
    <col min="3845" max="3845" width="10.5546875" style="175" customWidth="1"/>
    <col min="3846" max="3846" width="10.44140625" style="175" bestFit="1" customWidth="1"/>
    <col min="3847" max="3849" width="9.109375" style="175"/>
    <col min="3850" max="3851" width="13.44140625" style="175" bestFit="1" customWidth="1"/>
    <col min="3852" max="4096" width="9.109375" style="175"/>
    <col min="4097" max="4097" width="6.44140625" style="175" customWidth="1"/>
    <col min="4098" max="4098" width="61" style="175" customWidth="1"/>
    <col min="4099" max="4099" width="6" style="175" bestFit="1" customWidth="1"/>
    <col min="4100" max="4100" width="6.109375" style="175" bestFit="1" customWidth="1"/>
    <col min="4101" max="4101" width="10.5546875" style="175" customWidth="1"/>
    <col min="4102" max="4102" width="10.44140625" style="175" bestFit="1" customWidth="1"/>
    <col min="4103" max="4105" width="9.109375" style="175"/>
    <col min="4106" max="4107" width="13.44140625" style="175" bestFit="1" customWidth="1"/>
    <col min="4108" max="4352" width="9.109375" style="175"/>
    <col min="4353" max="4353" width="6.44140625" style="175" customWidth="1"/>
    <col min="4354" max="4354" width="61" style="175" customWidth="1"/>
    <col min="4355" max="4355" width="6" style="175" bestFit="1" customWidth="1"/>
    <col min="4356" max="4356" width="6.109375" style="175" bestFit="1" customWidth="1"/>
    <col min="4357" max="4357" width="10.5546875" style="175" customWidth="1"/>
    <col min="4358" max="4358" width="10.44140625" style="175" bestFit="1" customWidth="1"/>
    <col min="4359" max="4361" width="9.109375" style="175"/>
    <col min="4362" max="4363" width="13.44140625" style="175" bestFit="1" customWidth="1"/>
    <col min="4364" max="4608" width="9.109375" style="175"/>
    <col min="4609" max="4609" width="6.44140625" style="175" customWidth="1"/>
    <col min="4610" max="4610" width="61" style="175" customWidth="1"/>
    <col min="4611" max="4611" width="6" style="175" bestFit="1" customWidth="1"/>
    <col min="4612" max="4612" width="6.109375" style="175" bestFit="1" customWidth="1"/>
    <col min="4613" max="4613" width="10.5546875" style="175" customWidth="1"/>
    <col min="4614" max="4614" width="10.44140625" style="175" bestFit="1" customWidth="1"/>
    <col min="4615" max="4617" width="9.109375" style="175"/>
    <col min="4618" max="4619" width="13.44140625" style="175" bestFit="1" customWidth="1"/>
    <col min="4620" max="4864" width="9.109375" style="175"/>
    <col min="4865" max="4865" width="6.44140625" style="175" customWidth="1"/>
    <col min="4866" max="4866" width="61" style="175" customWidth="1"/>
    <col min="4867" max="4867" width="6" style="175" bestFit="1" customWidth="1"/>
    <col min="4868" max="4868" width="6.109375" style="175" bestFit="1" customWidth="1"/>
    <col min="4869" max="4869" width="10.5546875" style="175" customWidth="1"/>
    <col min="4870" max="4870" width="10.44140625" style="175" bestFit="1" customWidth="1"/>
    <col min="4871" max="4873" width="9.109375" style="175"/>
    <col min="4874" max="4875" width="13.44140625" style="175" bestFit="1" customWidth="1"/>
    <col min="4876" max="5120" width="9.109375" style="175"/>
    <col min="5121" max="5121" width="6.44140625" style="175" customWidth="1"/>
    <col min="5122" max="5122" width="61" style="175" customWidth="1"/>
    <col min="5123" max="5123" width="6" style="175" bestFit="1" customWidth="1"/>
    <col min="5124" max="5124" width="6.109375" style="175" bestFit="1" customWidth="1"/>
    <col min="5125" max="5125" width="10.5546875" style="175" customWidth="1"/>
    <col min="5126" max="5126" width="10.44140625" style="175" bestFit="1" customWidth="1"/>
    <col min="5127" max="5129" width="9.109375" style="175"/>
    <col min="5130" max="5131" width="13.44140625" style="175" bestFit="1" customWidth="1"/>
    <col min="5132" max="5376" width="9.109375" style="175"/>
    <col min="5377" max="5377" width="6.44140625" style="175" customWidth="1"/>
    <col min="5378" max="5378" width="61" style="175" customWidth="1"/>
    <col min="5379" max="5379" width="6" style="175" bestFit="1" customWidth="1"/>
    <col min="5380" max="5380" width="6.109375" style="175" bestFit="1" customWidth="1"/>
    <col min="5381" max="5381" width="10.5546875" style="175" customWidth="1"/>
    <col min="5382" max="5382" width="10.44140625" style="175" bestFit="1" customWidth="1"/>
    <col min="5383" max="5385" width="9.109375" style="175"/>
    <col min="5386" max="5387" width="13.44140625" style="175" bestFit="1" customWidth="1"/>
    <col min="5388" max="5632" width="9.109375" style="175"/>
    <col min="5633" max="5633" width="6.44140625" style="175" customWidth="1"/>
    <col min="5634" max="5634" width="61" style="175" customWidth="1"/>
    <col min="5635" max="5635" width="6" style="175" bestFit="1" customWidth="1"/>
    <col min="5636" max="5636" width="6.109375" style="175" bestFit="1" customWidth="1"/>
    <col min="5637" max="5637" width="10.5546875" style="175" customWidth="1"/>
    <col min="5638" max="5638" width="10.44140625" style="175" bestFit="1" customWidth="1"/>
    <col min="5639" max="5641" width="9.109375" style="175"/>
    <col min="5642" max="5643" width="13.44140625" style="175" bestFit="1" customWidth="1"/>
    <col min="5644" max="5888" width="9.109375" style="175"/>
    <col min="5889" max="5889" width="6.44140625" style="175" customWidth="1"/>
    <col min="5890" max="5890" width="61" style="175" customWidth="1"/>
    <col min="5891" max="5891" width="6" style="175" bestFit="1" customWidth="1"/>
    <col min="5892" max="5892" width="6.109375" style="175" bestFit="1" customWidth="1"/>
    <col min="5893" max="5893" width="10.5546875" style="175" customWidth="1"/>
    <col min="5894" max="5894" width="10.44140625" style="175" bestFit="1" customWidth="1"/>
    <col min="5895" max="5897" width="9.109375" style="175"/>
    <col min="5898" max="5899" width="13.44140625" style="175" bestFit="1" customWidth="1"/>
    <col min="5900" max="6144" width="9.109375" style="175"/>
    <col min="6145" max="6145" width="6.44140625" style="175" customWidth="1"/>
    <col min="6146" max="6146" width="61" style="175" customWidth="1"/>
    <col min="6147" max="6147" width="6" style="175" bestFit="1" customWidth="1"/>
    <col min="6148" max="6148" width="6.109375" style="175" bestFit="1" customWidth="1"/>
    <col min="6149" max="6149" width="10.5546875" style="175" customWidth="1"/>
    <col min="6150" max="6150" width="10.44140625" style="175" bestFit="1" customWidth="1"/>
    <col min="6151" max="6153" width="9.109375" style="175"/>
    <col min="6154" max="6155" width="13.44140625" style="175" bestFit="1" customWidth="1"/>
    <col min="6156" max="6400" width="9.109375" style="175"/>
    <col min="6401" max="6401" width="6.44140625" style="175" customWidth="1"/>
    <col min="6402" max="6402" width="61" style="175" customWidth="1"/>
    <col min="6403" max="6403" width="6" style="175" bestFit="1" customWidth="1"/>
    <col min="6404" max="6404" width="6.109375" style="175" bestFit="1" customWidth="1"/>
    <col min="6405" max="6405" width="10.5546875" style="175" customWidth="1"/>
    <col min="6406" max="6406" width="10.44140625" style="175" bestFit="1" customWidth="1"/>
    <col min="6407" max="6409" width="9.109375" style="175"/>
    <col min="6410" max="6411" width="13.44140625" style="175" bestFit="1" customWidth="1"/>
    <col min="6412" max="6656" width="9.109375" style="175"/>
    <col min="6657" max="6657" width="6.44140625" style="175" customWidth="1"/>
    <col min="6658" max="6658" width="61" style="175" customWidth="1"/>
    <col min="6659" max="6659" width="6" style="175" bestFit="1" customWidth="1"/>
    <col min="6660" max="6660" width="6.109375" style="175" bestFit="1" customWidth="1"/>
    <col min="6661" max="6661" width="10.5546875" style="175" customWidth="1"/>
    <col min="6662" max="6662" width="10.44140625" style="175" bestFit="1" customWidth="1"/>
    <col min="6663" max="6665" width="9.109375" style="175"/>
    <col min="6666" max="6667" width="13.44140625" style="175" bestFit="1" customWidth="1"/>
    <col min="6668" max="6912" width="9.109375" style="175"/>
    <col min="6913" max="6913" width="6.44140625" style="175" customWidth="1"/>
    <col min="6914" max="6914" width="61" style="175" customWidth="1"/>
    <col min="6915" max="6915" width="6" style="175" bestFit="1" customWidth="1"/>
    <col min="6916" max="6916" width="6.109375" style="175" bestFit="1" customWidth="1"/>
    <col min="6917" max="6917" width="10.5546875" style="175" customWidth="1"/>
    <col min="6918" max="6918" width="10.44140625" style="175" bestFit="1" customWidth="1"/>
    <col min="6919" max="6921" width="9.109375" style="175"/>
    <col min="6922" max="6923" width="13.44140625" style="175" bestFit="1" customWidth="1"/>
    <col min="6924" max="7168" width="9.109375" style="175"/>
    <col min="7169" max="7169" width="6.44140625" style="175" customWidth="1"/>
    <col min="7170" max="7170" width="61" style="175" customWidth="1"/>
    <col min="7171" max="7171" width="6" style="175" bestFit="1" customWidth="1"/>
    <col min="7172" max="7172" width="6.109375" style="175" bestFit="1" customWidth="1"/>
    <col min="7173" max="7173" width="10.5546875" style="175" customWidth="1"/>
    <col min="7174" max="7174" width="10.44140625" style="175" bestFit="1" customWidth="1"/>
    <col min="7175" max="7177" width="9.109375" style="175"/>
    <col min="7178" max="7179" width="13.44140625" style="175" bestFit="1" customWidth="1"/>
    <col min="7180" max="7424" width="9.109375" style="175"/>
    <col min="7425" max="7425" width="6.44140625" style="175" customWidth="1"/>
    <col min="7426" max="7426" width="61" style="175" customWidth="1"/>
    <col min="7427" max="7427" width="6" style="175" bestFit="1" customWidth="1"/>
    <col min="7428" max="7428" width="6.109375" style="175" bestFit="1" customWidth="1"/>
    <col min="7429" max="7429" width="10.5546875" style="175" customWidth="1"/>
    <col min="7430" max="7430" width="10.44140625" style="175" bestFit="1" customWidth="1"/>
    <col min="7431" max="7433" width="9.109375" style="175"/>
    <col min="7434" max="7435" width="13.44140625" style="175" bestFit="1" customWidth="1"/>
    <col min="7436" max="7680" width="9.109375" style="175"/>
    <col min="7681" max="7681" width="6.44140625" style="175" customWidth="1"/>
    <col min="7682" max="7682" width="61" style="175" customWidth="1"/>
    <col min="7683" max="7683" width="6" style="175" bestFit="1" customWidth="1"/>
    <col min="7684" max="7684" width="6.109375" style="175" bestFit="1" customWidth="1"/>
    <col min="7685" max="7685" width="10.5546875" style="175" customWidth="1"/>
    <col min="7686" max="7686" width="10.44140625" style="175" bestFit="1" customWidth="1"/>
    <col min="7687" max="7689" width="9.109375" style="175"/>
    <col min="7690" max="7691" width="13.44140625" style="175" bestFit="1" customWidth="1"/>
    <col min="7692" max="7936" width="9.109375" style="175"/>
    <col min="7937" max="7937" width="6.44140625" style="175" customWidth="1"/>
    <col min="7938" max="7938" width="61" style="175" customWidth="1"/>
    <col min="7939" max="7939" width="6" style="175" bestFit="1" customWidth="1"/>
    <col min="7940" max="7940" width="6.109375" style="175" bestFit="1" customWidth="1"/>
    <col min="7941" max="7941" width="10.5546875" style="175" customWidth="1"/>
    <col min="7942" max="7942" width="10.44140625" style="175" bestFit="1" customWidth="1"/>
    <col min="7943" max="7945" width="9.109375" style="175"/>
    <col min="7946" max="7947" width="13.44140625" style="175" bestFit="1" customWidth="1"/>
    <col min="7948" max="8192" width="9.109375" style="175"/>
    <col min="8193" max="8193" width="6.44140625" style="175" customWidth="1"/>
    <col min="8194" max="8194" width="61" style="175" customWidth="1"/>
    <col min="8195" max="8195" width="6" style="175" bestFit="1" customWidth="1"/>
    <col min="8196" max="8196" width="6.109375" style="175" bestFit="1" customWidth="1"/>
    <col min="8197" max="8197" width="10.5546875" style="175" customWidth="1"/>
    <col min="8198" max="8198" width="10.44140625" style="175" bestFit="1" customWidth="1"/>
    <col min="8199" max="8201" width="9.109375" style="175"/>
    <col min="8202" max="8203" width="13.44140625" style="175" bestFit="1" customWidth="1"/>
    <col min="8204" max="8448" width="9.109375" style="175"/>
    <col min="8449" max="8449" width="6.44140625" style="175" customWidth="1"/>
    <col min="8450" max="8450" width="61" style="175" customWidth="1"/>
    <col min="8451" max="8451" width="6" style="175" bestFit="1" customWidth="1"/>
    <col min="8452" max="8452" width="6.109375" style="175" bestFit="1" customWidth="1"/>
    <col min="8453" max="8453" width="10.5546875" style="175" customWidth="1"/>
    <col min="8454" max="8454" width="10.44140625" style="175" bestFit="1" customWidth="1"/>
    <col min="8455" max="8457" width="9.109375" style="175"/>
    <col min="8458" max="8459" width="13.44140625" style="175" bestFit="1" customWidth="1"/>
    <col min="8460" max="8704" width="9.109375" style="175"/>
    <col min="8705" max="8705" width="6.44140625" style="175" customWidth="1"/>
    <col min="8706" max="8706" width="61" style="175" customWidth="1"/>
    <col min="8707" max="8707" width="6" style="175" bestFit="1" customWidth="1"/>
    <col min="8708" max="8708" width="6.109375" style="175" bestFit="1" customWidth="1"/>
    <col min="8709" max="8709" width="10.5546875" style="175" customWidth="1"/>
    <col min="8710" max="8710" width="10.44140625" style="175" bestFit="1" customWidth="1"/>
    <col min="8711" max="8713" width="9.109375" style="175"/>
    <col min="8714" max="8715" width="13.44140625" style="175" bestFit="1" customWidth="1"/>
    <col min="8716" max="8960" width="9.109375" style="175"/>
    <col min="8961" max="8961" width="6.44140625" style="175" customWidth="1"/>
    <col min="8962" max="8962" width="61" style="175" customWidth="1"/>
    <col min="8963" max="8963" width="6" style="175" bestFit="1" customWidth="1"/>
    <col min="8964" max="8964" width="6.109375" style="175" bestFit="1" customWidth="1"/>
    <col min="8965" max="8965" width="10.5546875" style="175" customWidth="1"/>
    <col min="8966" max="8966" width="10.44140625" style="175" bestFit="1" customWidth="1"/>
    <col min="8967" max="8969" width="9.109375" style="175"/>
    <col min="8970" max="8971" width="13.44140625" style="175" bestFit="1" customWidth="1"/>
    <col min="8972" max="9216" width="9.109375" style="175"/>
    <col min="9217" max="9217" width="6.44140625" style="175" customWidth="1"/>
    <col min="9218" max="9218" width="61" style="175" customWidth="1"/>
    <col min="9219" max="9219" width="6" style="175" bestFit="1" customWidth="1"/>
    <col min="9220" max="9220" width="6.109375" style="175" bestFit="1" customWidth="1"/>
    <col min="9221" max="9221" width="10.5546875" style="175" customWidth="1"/>
    <col min="9222" max="9222" width="10.44140625" style="175" bestFit="1" customWidth="1"/>
    <col min="9223" max="9225" width="9.109375" style="175"/>
    <col min="9226" max="9227" width="13.44140625" style="175" bestFit="1" customWidth="1"/>
    <col min="9228" max="9472" width="9.109375" style="175"/>
    <col min="9473" max="9473" width="6.44140625" style="175" customWidth="1"/>
    <col min="9474" max="9474" width="61" style="175" customWidth="1"/>
    <col min="9475" max="9475" width="6" style="175" bestFit="1" customWidth="1"/>
    <col min="9476" max="9476" width="6.109375" style="175" bestFit="1" customWidth="1"/>
    <col min="9477" max="9477" width="10.5546875" style="175" customWidth="1"/>
    <col min="9478" max="9478" width="10.44140625" style="175" bestFit="1" customWidth="1"/>
    <col min="9479" max="9481" width="9.109375" style="175"/>
    <col min="9482" max="9483" width="13.44140625" style="175" bestFit="1" customWidth="1"/>
    <col min="9484" max="9728" width="9.109375" style="175"/>
    <col min="9729" max="9729" width="6.44140625" style="175" customWidth="1"/>
    <col min="9730" max="9730" width="61" style="175" customWidth="1"/>
    <col min="9731" max="9731" width="6" style="175" bestFit="1" customWidth="1"/>
    <col min="9732" max="9732" width="6.109375" style="175" bestFit="1" customWidth="1"/>
    <col min="9733" max="9733" width="10.5546875" style="175" customWidth="1"/>
    <col min="9734" max="9734" width="10.44140625" style="175" bestFit="1" customWidth="1"/>
    <col min="9735" max="9737" width="9.109375" style="175"/>
    <col min="9738" max="9739" width="13.44140625" style="175" bestFit="1" customWidth="1"/>
    <col min="9740" max="9984" width="9.109375" style="175"/>
    <col min="9985" max="9985" width="6.44140625" style="175" customWidth="1"/>
    <col min="9986" max="9986" width="61" style="175" customWidth="1"/>
    <col min="9987" max="9987" width="6" style="175" bestFit="1" customWidth="1"/>
    <col min="9988" max="9988" width="6.109375" style="175" bestFit="1" customWidth="1"/>
    <col min="9989" max="9989" width="10.5546875" style="175" customWidth="1"/>
    <col min="9990" max="9990" width="10.44140625" style="175" bestFit="1" customWidth="1"/>
    <col min="9991" max="9993" width="9.109375" style="175"/>
    <col min="9994" max="9995" width="13.44140625" style="175" bestFit="1" customWidth="1"/>
    <col min="9996" max="10240" width="9.109375" style="175"/>
    <col min="10241" max="10241" width="6.44140625" style="175" customWidth="1"/>
    <col min="10242" max="10242" width="61" style="175" customWidth="1"/>
    <col min="10243" max="10243" width="6" style="175" bestFit="1" customWidth="1"/>
    <col min="10244" max="10244" width="6.109375" style="175" bestFit="1" customWidth="1"/>
    <col min="10245" max="10245" width="10.5546875" style="175" customWidth="1"/>
    <col min="10246" max="10246" width="10.44140625" style="175" bestFit="1" customWidth="1"/>
    <col min="10247" max="10249" width="9.109375" style="175"/>
    <col min="10250" max="10251" width="13.44140625" style="175" bestFit="1" customWidth="1"/>
    <col min="10252" max="10496" width="9.109375" style="175"/>
    <col min="10497" max="10497" width="6.44140625" style="175" customWidth="1"/>
    <col min="10498" max="10498" width="61" style="175" customWidth="1"/>
    <col min="10499" max="10499" width="6" style="175" bestFit="1" customWidth="1"/>
    <col min="10500" max="10500" width="6.109375" style="175" bestFit="1" customWidth="1"/>
    <col min="10501" max="10501" width="10.5546875" style="175" customWidth="1"/>
    <col min="10502" max="10502" width="10.44140625" style="175" bestFit="1" customWidth="1"/>
    <col min="10503" max="10505" width="9.109375" style="175"/>
    <col min="10506" max="10507" width="13.44140625" style="175" bestFit="1" customWidth="1"/>
    <col min="10508" max="10752" width="9.109375" style="175"/>
    <col min="10753" max="10753" width="6.44140625" style="175" customWidth="1"/>
    <col min="10754" max="10754" width="61" style="175" customWidth="1"/>
    <col min="10755" max="10755" width="6" style="175" bestFit="1" customWidth="1"/>
    <col min="10756" max="10756" width="6.109375" style="175" bestFit="1" customWidth="1"/>
    <col min="10757" max="10757" width="10.5546875" style="175" customWidth="1"/>
    <col min="10758" max="10758" width="10.44140625" style="175" bestFit="1" customWidth="1"/>
    <col min="10759" max="10761" width="9.109375" style="175"/>
    <col min="10762" max="10763" width="13.44140625" style="175" bestFit="1" customWidth="1"/>
    <col min="10764" max="11008" width="9.109375" style="175"/>
    <col min="11009" max="11009" width="6.44140625" style="175" customWidth="1"/>
    <col min="11010" max="11010" width="61" style="175" customWidth="1"/>
    <col min="11011" max="11011" width="6" style="175" bestFit="1" customWidth="1"/>
    <col min="11012" max="11012" width="6.109375" style="175" bestFit="1" customWidth="1"/>
    <col min="11013" max="11013" width="10.5546875" style="175" customWidth="1"/>
    <col min="11014" max="11014" width="10.44140625" style="175" bestFit="1" customWidth="1"/>
    <col min="11015" max="11017" width="9.109375" style="175"/>
    <col min="11018" max="11019" width="13.44140625" style="175" bestFit="1" customWidth="1"/>
    <col min="11020" max="11264" width="9.109375" style="175"/>
    <col min="11265" max="11265" width="6.44140625" style="175" customWidth="1"/>
    <col min="11266" max="11266" width="61" style="175" customWidth="1"/>
    <col min="11267" max="11267" width="6" style="175" bestFit="1" customWidth="1"/>
    <col min="11268" max="11268" width="6.109375" style="175" bestFit="1" customWidth="1"/>
    <col min="11269" max="11269" width="10.5546875" style="175" customWidth="1"/>
    <col min="11270" max="11270" width="10.44140625" style="175" bestFit="1" customWidth="1"/>
    <col min="11271" max="11273" width="9.109375" style="175"/>
    <col min="11274" max="11275" width="13.44140625" style="175" bestFit="1" customWidth="1"/>
    <col min="11276" max="11520" width="9.109375" style="175"/>
    <col min="11521" max="11521" width="6.44140625" style="175" customWidth="1"/>
    <col min="11522" max="11522" width="61" style="175" customWidth="1"/>
    <col min="11523" max="11523" width="6" style="175" bestFit="1" customWidth="1"/>
    <col min="11524" max="11524" width="6.109375" style="175" bestFit="1" customWidth="1"/>
    <col min="11525" max="11525" width="10.5546875" style="175" customWidth="1"/>
    <col min="11526" max="11526" width="10.44140625" style="175" bestFit="1" customWidth="1"/>
    <col min="11527" max="11529" width="9.109375" style="175"/>
    <col min="11530" max="11531" width="13.44140625" style="175" bestFit="1" customWidth="1"/>
    <col min="11532" max="11776" width="9.109375" style="175"/>
    <col min="11777" max="11777" width="6.44140625" style="175" customWidth="1"/>
    <col min="11778" max="11778" width="61" style="175" customWidth="1"/>
    <col min="11779" max="11779" width="6" style="175" bestFit="1" customWidth="1"/>
    <col min="11780" max="11780" width="6.109375" style="175" bestFit="1" customWidth="1"/>
    <col min="11781" max="11781" width="10.5546875" style="175" customWidth="1"/>
    <col min="11782" max="11782" width="10.44140625" style="175" bestFit="1" customWidth="1"/>
    <col min="11783" max="11785" width="9.109375" style="175"/>
    <col min="11786" max="11787" width="13.44140625" style="175" bestFit="1" customWidth="1"/>
    <col min="11788" max="12032" width="9.109375" style="175"/>
    <col min="12033" max="12033" width="6.44140625" style="175" customWidth="1"/>
    <col min="12034" max="12034" width="61" style="175" customWidth="1"/>
    <col min="12035" max="12035" width="6" style="175" bestFit="1" customWidth="1"/>
    <col min="12036" max="12036" width="6.109375" style="175" bestFit="1" customWidth="1"/>
    <col min="12037" max="12037" width="10.5546875" style="175" customWidth="1"/>
    <col min="12038" max="12038" width="10.44140625" style="175" bestFit="1" customWidth="1"/>
    <col min="12039" max="12041" width="9.109375" style="175"/>
    <col min="12042" max="12043" width="13.44140625" style="175" bestFit="1" customWidth="1"/>
    <col min="12044" max="12288" width="9.109375" style="175"/>
    <col min="12289" max="12289" width="6.44140625" style="175" customWidth="1"/>
    <col min="12290" max="12290" width="61" style="175" customWidth="1"/>
    <col min="12291" max="12291" width="6" style="175" bestFit="1" customWidth="1"/>
    <col min="12292" max="12292" width="6.109375" style="175" bestFit="1" customWidth="1"/>
    <col min="12293" max="12293" width="10.5546875" style="175" customWidth="1"/>
    <col min="12294" max="12294" width="10.44140625" style="175" bestFit="1" customWidth="1"/>
    <col min="12295" max="12297" width="9.109375" style="175"/>
    <col min="12298" max="12299" width="13.44140625" style="175" bestFit="1" customWidth="1"/>
    <col min="12300" max="12544" width="9.109375" style="175"/>
    <col min="12545" max="12545" width="6.44140625" style="175" customWidth="1"/>
    <col min="12546" max="12546" width="61" style="175" customWidth="1"/>
    <col min="12547" max="12547" width="6" style="175" bestFit="1" customWidth="1"/>
    <col min="12548" max="12548" width="6.109375" style="175" bestFit="1" customWidth="1"/>
    <col min="12549" max="12549" width="10.5546875" style="175" customWidth="1"/>
    <col min="12550" max="12550" width="10.44140625" style="175" bestFit="1" customWidth="1"/>
    <col min="12551" max="12553" width="9.109375" style="175"/>
    <col min="12554" max="12555" width="13.44140625" style="175" bestFit="1" customWidth="1"/>
    <col min="12556" max="12800" width="9.109375" style="175"/>
    <col min="12801" max="12801" width="6.44140625" style="175" customWidth="1"/>
    <col min="12802" max="12802" width="61" style="175" customWidth="1"/>
    <col min="12803" max="12803" width="6" style="175" bestFit="1" customWidth="1"/>
    <col min="12804" max="12804" width="6.109375" style="175" bestFit="1" customWidth="1"/>
    <col min="12805" max="12805" width="10.5546875" style="175" customWidth="1"/>
    <col min="12806" max="12806" width="10.44140625" style="175" bestFit="1" customWidth="1"/>
    <col min="12807" max="12809" width="9.109375" style="175"/>
    <col min="12810" max="12811" width="13.44140625" style="175" bestFit="1" customWidth="1"/>
    <col min="12812" max="13056" width="9.109375" style="175"/>
    <col min="13057" max="13057" width="6.44140625" style="175" customWidth="1"/>
    <col min="13058" max="13058" width="61" style="175" customWidth="1"/>
    <col min="13059" max="13059" width="6" style="175" bestFit="1" customWidth="1"/>
    <col min="13060" max="13060" width="6.109375" style="175" bestFit="1" customWidth="1"/>
    <col min="13061" max="13061" width="10.5546875" style="175" customWidth="1"/>
    <col min="13062" max="13062" width="10.44140625" style="175" bestFit="1" customWidth="1"/>
    <col min="13063" max="13065" width="9.109375" style="175"/>
    <col min="13066" max="13067" width="13.44140625" style="175" bestFit="1" customWidth="1"/>
    <col min="13068" max="13312" width="9.109375" style="175"/>
    <col min="13313" max="13313" width="6.44140625" style="175" customWidth="1"/>
    <col min="13314" max="13314" width="61" style="175" customWidth="1"/>
    <col min="13315" max="13315" width="6" style="175" bestFit="1" customWidth="1"/>
    <col min="13316" max="13316" width="6.109375" style="175" bestFit="1" customWidth="1"/>
    <col min="13317" max="13317" width="10.5546875" style="175" customWidth="1"/>
    <col min="13318" max="13318" width="10.44140625" style="175" bestFit="1" customWidth="1"/>
    <col min="13319" max="13321" width="9.109375" style="175"/>
    <col min="13322" max="13323" width="13.44140625" style="175" bestFit="1" customWidth="1"/>
    <col min="13324" max="13568" width="9.109375" style="175"/>
    <col min="13569" max="13569" width="6.44140625" style="175" customWidth="1"/>
    <col min="13570" max="13570" width="61" style="175" customWidth="1"/>
    <col min="13571" max="13571" width="6" style="175" bestFit="1" customWidth="1"/>
    <col min="13572" max="13572" width="6.109375" style="175" bestFit="1" customWidth="1"/>
    <col min="13573" max="13573" width="10.5546875" style="175" customWidth="1"/>
    <col min="13574" max="13574" width="10.44140625" style="175" bestFit="1" customWidth="1"/>
    <col min="13575" max="13577" width="9.109375" style="175"/>
    <col min="13578" max="13579" width="13.44140625" style="175" bestFit="1" customWidth="1"/>
    <col min="13580" max="13824" width="9.109375" style="175"/>
    <col min="13825" max="13825" width="6.44140625" style="175" customWidth="1"/>
    <col min="13826" max="13826" width="61" style="175" customWidth="1"/>
    <col min="13827" max="13827" width="6" style="175" bestFit="1" customWidth="1"/>
    <col min="13828" max="13828" width="6.109375" style="175" bestFit="1" customWidth="1"/>
    <col min="13829" max="13829" width="10.5546875" style="175" customWidth="1"/>
    <col min="13830" max="13830" width="10.44140625" style="175" bestFit="1" customWidth="1"/>
    <col min="13831" max="13833" width="9.109375" style="175"/>
    <col min="13834" max="13835" width="13.44140625" style="175" bestFit="1" customWidth="1"/>
    <col min="13836" max="14080" width="9.109375" style="175"/>
    <col min="14081" max="14081" width="6.44140625" style="175" customWidth="1"/>
    <col min="14082" max="14082" width="61" style="175" customWidth="1"/>
    <col min="14083" max="14083" width="6" style="175" bestFit="1" customWidth="1"/>
    <col min="14084" max="14084" width="6.109375" style="175" bestFit="1" customWidth="1"/>
    <col min="14085" max="14085" width="10.5546875" style="175" customWidth="1"/>
    <col min="14086" max="14086" width="10.44140625" style="175" bestFit="1" customWidth="1"/>
    <col min="14087" max="14089" width="9.109375" style="175"/>
    <col min="14090" max="14091" width="13.44140625" style="175" bestFit="1" customWidth="1"/>
    <col min="14092" max="14336" width="9.109375" style="175"/>
    <col min="14337" max="14337" width="6.44140625" style="175" customWidth="1"/>
    <col min="14338" max="14338" width="61" style="175" customWidth="1"/>
    <col min="14339" max="14339" width="6" style="175" bestFit="1" customWidth="1"/>
    <col min="14340" max="14340" width="6.109375" style="175" bestFit="1" customWidth="1"/>
    <col min="14341" max="14341" width="10.5546875" style="175" customWidth="1"/>
    <col min="14342" max="14342" width="10.44140625" style="175" bestFit="1" customWidth="1"/>
    <col min="14343" max="14345" width="9.109375" style="175"/>
    <col min="14346" max="14347" width="13.44140625" style="175" bestFit="1" customWidth="1"/>
    <col min="14348" max="14592" width="9.109375" style="175"/>
    <col min="14593" max="14593" width="6.44140625" style="175" customWidth="1"/>
    <col min="14594" max="14594" width="61" style="175" customWidth="1"/>
    <col min="14595" max="14595" width="6" style="175" bestFit="1" customWidth="1"/>
    <col min="14596" max="14596" width="6.109375" style="175" bestFit="1" customWidth="1"/>
    <col min="14597" max="14597" width="10.5546875" style="175" customWidth="1"/>
    <col min="14598" max="14598" width="10.44140625" style="175" bestFit="1" customWidth="1"/>
    <col min="14599" max="14601" width="9.109375" style="175"/>
    <col min="14602" max="14603" width="13.44140625" style="175" bestFit="1" customWidth="1"/>
    <col min="14604" max="14848" width="9.109375" style="175"/>
    <col min="14849" max="14849" width="6.44140625" style="175" customWidth="1"/>
    <col min="14850" max="14850" width="61" style="175" customWidth="1"/>
    <col min="14851" max="14851" width="6" style="175" bestFit="1" customWidth="1"/>
    <col min="14852" max="14852" width="6.109375" style="175" bestFit="1" customWidth="1"/>
    <col min="14853" max="14853" width="10.5546875" style="175" customWidth="1"/>
    <col min="14854" max="14854" width="10.44140625" style="175" bestFit="1" customWidth="1"/>
    <col min="14855" max="14857" width="9.109375" style="175"/>
    <col min="14858" max="14859" width="13.44140625" style="175" bestFit="1" customWidth="1"/>
    <col min="14860" max="15104" width="9.109375" style="175"/>
    <col min="15105" max="15105" width="6.44140625" style="175" customWidth="1"/>
    <col min="15106" max="15106" width="61" style="175" customWidth="1"/>
    <col min="15107" max="15107" width="6" style="175" bestFit="1" customWidth="1"/>
    <col min="15108" max="15108" width="6.109375" style="175" bestFit="1" customWidth="1"/>
    <col min="15109" max="15109" width="10.5546875" style="175" customWidth="1"/>
    <col min="15110" max="15110" width="10.44140625" style="175" bestFit="1" customWidth="1"/>
    <col min="15111" max="15113" width="9.109375" style="175"/>
    <col min="15114" max="15115" width="13.44140625" style="175" bestFit="1" customWidth="1"/>
    <col min="15116" max="15360" width="9.109375" style="175"/>
    <col min="15361" max="15361" width="6.44140625" style="175" customWidth="1"/>
    <col min="15362" max="15362" width="61" style="175" customWidth="1"/>
    <col min="15363" max="15363" width="6" style="175" bestFit="1" customWidth="1"/>
    <col min="15364" max="15364" width="6.109375" style="175" bestFit="1" customWidth="1"/>
    <col min="15365" max="15365" width="10.5546875" style="175" customWidth="1"/>
    <col min="15366" max="15366" width="10.44140625" style="175" bestFit="1" customWidth="1"/>
    <col min="15367" max="15369" width="9.109375" style="175"/>
    <col min="15370" max="15371" width="13.44140625" style="175" bestFit="1" customWidth="1"/>
    <col min="15372" max="15616" width="9.109375" style="175"/>
    <col min="15617" max="15617" width="6.44140625" style="175" customWidth="1"/>
    <col min="15618" max="15618" width="61" style="175" customWidth="1"/>
    <col min="15619" max="15619" width="6" style="175" bestFit="1" customWidth="1"/>
    <col min="15620" max="15620" width="6.109375" style="175" bestFit="1" customWidth="1"/>
    <col min="15621" max="15621" width="10.5546875" style="175" customWidth="1"/>
    <col min="15622" max="15622" width="10.44140625" style="175" bestFit="1" customWidth="1"/>
    <col min="15623" max="15625" width="9.109375" style="175"/>
    <col min="15626" max="15627" width="13.44140625" style="175" bestFit="1" customWidth="1"/>
    <col min="15628" max="15872" width="9.109375" style="175"/>
    <col min="15873" max="15873" width="6.44140625" style="175" customWidth="1"/>
    <col min="15874" max="15874" width="61" style="175" customWidth="1"/>
    <col min="15875" max="15875" width="6" style="175" bestFit="1" customWidth="1"/>
    <col min="15876" max="15876" width="6.109375" style="175" bestFit="1" customWidth="1"/>
    <col min="15877" max="15877" width="10.5546875" style="175" customWidth="1"/>
    <col min="15878" max="15878" width="10.44140625" style="175" bestFit="1" customWidth="1"/>
    <col min="15879" max="15881" width="9.109375" style="175"/>
    <col min="15882" max="15883" width="13.44140625" style="175" bestFit="1" customWidth="1"/>
    <col min="15884" max="16128" width="9.109375" style="175"/>
    <col min="16129" max="16129" width="6.44140625" style="175" customWidth="1"/>
    <col min="16130" max="16130" width="61" style="175" customWidth="1"/>
    <col min="16131" max="16131" width="6" style="175" bestFit="1" customWidth="1"/>
    <col min="16132" max="16132" width="6.109375" style="175" bestFit="1" customWidth="1"/>
    <col min="16133" max="16133" width="10.5546875" style="175" customWidth="1"/>
    <col min="16134" max="16134" width="10.44140625" style="175" bestFit="1" customWidth="1"/>
    <col min="16135" max="16137" width="9.109375" style="175"/>
    <col min="16138" max="16139" width="13.44140625" style="175" bestFit="1" customWidth="1"/>
    <col min="16140" max="16384" width="9.109375" style="175"/>
  </cols>
  <sheetData>
    <row r="1" spans="1:6" s="174" customFormat="1" ht="18" thickBot="1" x14ac:dyDescent="0.35">
      <c r="A1" s="322" t="s">
        <v>327</v>
      </c>
      <c r="B1" s="322"/>
      <c r="C1" s="322"/>
      <c r="D1" s="322"/>
      <c r="E1" s="322"/>
      <c r="F1" s="322"/>
    </row>
    <row r="2" spans="1:6" s="177" customFormat="1" ht="24" customHeight="1" thickBot="1" x14ac:dyDescent="0.35">
      <c r="A2" s="323" t="s">
        <v>328</v>
      </c>
      <c r="B2" s="324"/>
      <c r="C2" s="324"/>
      <c r="D2" s="324"/>
      <c r="E2" s="325" t="s">
        <v>329</v>
      </c>
      <c r="F2" s="326"/>
    </row>
    <row r="3" spans="1:6" s="181" customFormat="1" ht="27.6" x14ac:dyDescent="0.3">
      <c r="A3" s="178" t="s">
        <v>321</v>
      </c>
      <c r="B3" s="179" t="s">
        <v>100</v>
      </c>
      <c r="C3" s="179" t="s">
        <v>330</v>
      </c>
      <c r="D3" s="179" t="s">
        <v>331</v>
      </c>
      <c r="E3" s="179" t="s">
        <v>332</v>
      </c>
      <c r="F3" s="180" t="s">
        <v>333</v>
      </c>
    </row>
    <row r="4" spans="1:6" s="177" customFormat="1" ht="15.6" x14ac:dyDescent="0.3">
      <c r="A4" s="182">
        <v>1</v>
      </c>
      <c r="B4" s="183" t="s">
        <v>334</v>
      </c>
      <c r="C4" s="184"/>
      <c r="D4" s="185"/>
      <c r="E4" s="184"/>
      <c r="F4" s="186"/>
    </row>
    <row r="5" spans="1:6" s="177" customFormat="1" ht="15.6" x14ac:dyDescent="0.3">
      <c r="A5" s="182">
        <v>1.1000000000000001</v>
      </c>
      <c r="B5" s="183" t="s">
        <v>335</v>
      </c>
      <c r="C5" s="184"/>
      <c r="D5" s="187"/>
      <c r="E5" s="184"/>
      <c r="F5" s="186"/>
    </row>
    <row r="6" spans="1:6" s="177" customFormat="1" ht="15.6" x14ac:dyDescent="0.3">
      <c r="A6" s="182" t="s">
        <v>336</v>
      </c>
      <c r="B6" s="183" t="s">
        <v>337</v>
      </c>
      <c r="C6" s="184"/>
      <c r="D6" s="187"/>
      <c r="E6" s="184"/>
      <c r="F6" s="186"/>
    </row>
    <row r="7" spans="1:6" s="177" customFormat="1" ht="15.6" x14ac:dyDescent="0.3">
      <c r="A7" s="182"/>
      <c r="B7" s="185" t="s">
        <v>338</v>
      </c>
      <c r="C7" s="184">
        <v>1</v>
      </c>
      <c r="D7" s="184" t="s">
        <v>316</v>
      </c>
      <c r="E7" s="184"/>
      <c r="F7" s="186"/>
    </row>
    <row r="8" spans="1:6" s="177" customFormat="1" ht="15.6" x14ac:dyDescent="0.3">
      <c r="A8" s="182"/>
      <c r="B8" s="185" t="s">
        <v>339</v>
      </c>
      <c r="C8" s="184">
        <v>1</v>
      </c>
      <c r="D8" s="184" t="s">
        <v>316</v>
      </c>
      <c r="E8" s="184"/>
      <c r="F8" s="186"/>
    </row>
    <row r="9" spans="1:6" s="177" customFormat="1" ht="15.6" x14ac:dyDescent="0.3">
      <c r="A9" s="182">
        <v>1.2</v>
      </c>
      <c r="B9" s="188" t="s">
        <v>340</v>
      </c>
      <c r="C9" s="184"/>
      <c r="D9" s="184"/>
      <c r="E9" s="184"/>
      <c r="F9" s="186"/>
    </row>
    <row r="10" spans="1:6" s="177" customFormat="1" ht="15.6" x14ac:dyDescent="0.3">
      <c r="A10" s="182" t="s">
        <v>341</v>
      </c>
      <c r="B10" s="183" t="s">
        <v>342</v>
      </c>
      <c r="C10" s="184"/>
      <c r="D10" s="184"/>
      <c r="E10" s="184"/>
      <c r="F10" s="186"/>
    </row>
    <row r="11" spans="1:6" s="177" customFormat="1" ht="15.6" x14ac:dyDescent="0.3">
      <c r="A11" s="182"/>
      <c r="B11" s="185" t="s">
        <v>343</v>
      </c>
      <c r="C11" s="184">
        <v>1</v>
      </c>
      <c r="D11" s="184" t="s">
        <v>316</v>
      </c>
      <c r="E11" s="184"/>
      <c r="F11" s="186"/>
    </row>
    <row r="12" spans="1:6" s="177" customFormat="1" ht="15.6" x14ac:dyDescent="0.3">
      <c r="A12" s="182"/>
      <c r="B12" s="185" t="s">
        <v>344</v>
      </c>
      <c r="C12" s="184">
        <v>1</v>
      </c>
      <c r="D12" s="184" t="s">
        <v>316</v>
      </c>
      <c r="E12" s="184"/>
      <c r="F12" s="186"/>
    </row>
    <row r="13" spans="1:6" s="177" customFormat="1" ht="15.6" x14ac:dyDescent="0.3">
      <c r="A13" s="182"/>
      <c r="B13" s="185" t="s">
        <v>345</v>
      </c>
      <c r="C13" s="184">
        <v>4</v>
      </c>
      <c r="D13" s="184" t="s">
        <v>316</v>
      </c>
      <c r="E13" s="184"/>
      <c r="F13" s="186"/>
    </row>
    <row r="14" spans="1:6" s="177" customFormat="1" ht="15.6" x14ac:dyDescent="0.3">
      <c r="A14" s="182"/>
      <c r="B14" s="185"/>
      <c r="C14" s="184"/>
      <c r="D14" s="184"/>
      <c r="E14" s="184"/>
      <c r="F14" s="186"/>
    </row>
    <row r="15" spans="1:6" s="177" customFormat="1" ht="27.6" x14ac:dyDescent="0.3">
      <c r="A15" s="182">
        <v>2</v>
      </c>
      <c r="B15" s="183" t="s">
        <v>346</v>
      </c>
      <c r="C15" s="184"/>
      <c r="D15" s="184"/>
      <c r="E15" s="184"/>
      <c r="F15" s="186"/>
    </row>
    <row r="16" spans="1:6" s="177" customFormat="1" ht="15.6" x14ac:dyDescent="0.3">
      <c r="A16" s="182"/>
      <c r="B16" s="185" t="s">
        <v>347</v>
      </c>
      <c r="C16" s="184">
        <v>1</v>
      </c>
      <c r="D16" s="184" t="s">
        <v>316</v>
      </c>
      <c r="E16" s="184"/>
      <c r="F16" s="186"/>
    </row>
    <row r="17" spans="1:10" s="177" customFormat="1" ht="16.2" thickBot="1" x14ac:dyDescent="0.35">
      <c r="A17" s="189"/>
      <c r="B17" s="190"/>
      <c r="C17" s="191"/>
      <c r="D17" s="163"/>
      <c r="E17" s="191"/>
      <c r="F17" s="192"/>
    </row>
    <row r="18" spans="1:10" s="177" customFormat="1" ht="15.6" x14ac:dyDescent="0.3">
      <c r="A18" s="193"/>
      <c r="B18" s="327" t="s">
        <v>348</v>
      </c>
      <c r="C18" s="327"/>
      <c r="D18" s="327"/>
      <c r="E18" s="194"/>
      <c r="F18" s="195">
        <f>SUM(F6:F17)</f>
        <v>0</v>
      </c>
    </row>
    <row r="19" spans="1:10" s="177" customFormat="1" ht="15.6" x14ac:dyDescent="0.3">
      <c r="A19" s="182"/>
      <c r="B19" s="328" t="s">
        <v>349</v>
      </c>
      <c r="C19" s="328"/>
      <c r="D19" s="328"/>
      <c r="E19" s="196"/>
      <c r="F19" s="197"/>
    </row>
    <row r="20" spans="1:10" s="177" customFormat="1" ht="16.2" thickBot="1" x14ac:dyDescent="0.35">
      <c r="A20" s="198"/>
      <c r="B20" s="329" t="s">
        <v>350</v>
      </c>
      <c r="C20" s="329"/>
      <c r="D20" s="329"/>
      <c r="E20" s="199"/>
      <c r="F20" s="200"/>
    </row>
    <row r="21" spans="1:10" s="177" customFormat="1" ht="15.6" x14ac:dyDescent="0.3">
      <c r="A21" s="201"/>
      <c r="B21" s="202"/>
      <c r="C21" s="202"/>
      <c r="D21" s="202"/>
      <c r="E21" s="176"/>
      <c r="F21" s="203"/>
    </row>
    <row r="22" spans="1:10" ht="14.4" thickBot="1" x14ac:dyDescent="0.35">
      <c r="A22" s="204" t="s">
        <v>351</v>
      </c>
      <c r="B22" s="205"/>
      <c r="F22" s="207"/>
    </row>
    <row r="23" spans="1:10" ht="29.4" customHeight="1" thickBot="1" x14ac:dyDescent="0.35">
      <c r="A23" s="193" t="s">
        <v>352</v>
      </c>
      <c r="B23" s="208" t="s">
        <v>100</v>
      </c>
      <c r="C23" s="208" t="s">
        <v>353</v>
      </c>
      <c r="D23" s="209" t="s">
        <v>331</v>
      </c>
      <c r="E23" s="210" t="s">
        <v>354</v>
      </c>
      <c r="F23" s="211" t="s">
        <v>355</v>
      </c>
    </row>
    <row r="24" spans="1:10" x14ac:dyDescent="0.3">
      <c r="A24" s="212">
        <v>1</v>
      </c>
      <c r="B24" s="213" t="s">
        <v>356</v>
      </c>
      <c r="C24" s="214"/>
      <c r="D24" s="214"/>
      <c r="E24" s="214"/>
      <c r="F24" s="215"/>
    </row>
    <row r="25" spans="1:10" x14ac:dyDescent="0.3">
      <c r="A25" s="216"/>
      <c r="B25" s="217" t="s">
        <v>357</v>
      </c>
      <c r="C25" s="218"/>
      <c r="D25" s="219"/>
      <c r="E25" s="218"/>
      <c r="F25" s="220"/>
    </row>
    <row r="26" spans="1:10" x14ac:dyDescent="0.3">
      <c r="A26" s="216"/>
      <c r="B26" s="221" t="s">
        <v>358</v>
      </c>
      <c r="C26" s="184">
        <v>1</v>
      </c>
      <c r="D26" s="184" t="s">
        <v>316</v>
      </c>
      <c r="E26" s="222"/>
      <c r="F26" s="223"/>
      <c r="G26" s="224"/>
      <c r="H26" s="224"/>
      <c r="I26" s="224"/>
      <c r="J26" s="224"/>
    </row>
    <row r="27" spans="1:10" ht="27.6" x14ac:dyDescent="0.3">
      <c r="A27" s="216"/>
      <c r="B27" s="221" t="s">
        <v>359</v>
      </c>
      <c r="C27" s="184">
        <v>1</v>
      </c>
      <c r="D27" s="184" t="s">
        <v>316</v>
      </c>
      <c r="E27" s="222"/>
      <c r="F27" s="223"/>
      <c r="G27" s="224"/>
      <c r="H27" s="224"/>
      <c r="I27" s="224"/>
      <c r="J27" s="224"/>
    </row>
    <row r="28" spans="1:10" x14ac:dyDescent="0.3">
      <c r="A28" s="216"/>
      <c r="B28" s="221" t="s">
        <v>360</v>
      </c>
      <c r="C28" s="184">
        <v>1</v>
      </c>
      <c r="D28" s="184" t="s">
        <v>316</v>
      </c>
      <c r="E28" s="222"/>
      <c r="F28" s="223"/>
      <c r="G28" s="224"/>
      <c r="H28" s="224"/>
      <c r="I28" s="224"/>
      <c r="J28" s="224"/>
    </row>
    <row r="29" spans="1:10" x14ac:dyDescent="0.3">
      <c r="A29" s="225">
        <v>2</v>
      </c>
      <c r="B29" s="226" t="s">
        <v>361</v>
      </c>
      <c r="C29" s="184"/>
      <c r="D29" s="184"/>
      <c r="E29" s="218"/>
      <c r="F29" s="223"/>
    </row>
    <row r="30" spans="1:10" ht="17.25" customHeight="1" x14ac:dyDescent="0.3">
      <c r="A30" s="227"/>
      <c r="B30" s="185" t="s">
        <v>362</v>
      </c>
      <c r="C30" s="184">
        <v>7</v>
      </c>
      <c r="D30" s="184" t="s">
        <v>316</v>
      </c>
      <c r="E30" s="184"/>
      <c r="F30" s="186"/>
    </row>
    <row r="31" spans="1:10" s="177" customFormat="1" ht="15.6" x14ac:dyDescent="0.3">
      <c r="A31" s="225">
        <v>3</v>
      </c>
      <c r="B31" s="228" t="s">
        <v>363</v>
      </c>
      <c r="C31" s="184"/>
      <c r="D31" s="184"/>
      <c r="E31" s="184"/>
      <c r="F31" s="186"/>
    </row>
    <row r="32" spans="1:10" ht="27.6" x14ac:dyDescent="0.3">
      <c r="A32" s="225" t="s">
        <v>108</v>
      </c>
      <c r="B32" s="221" t="s">
        <v>364</v>
      </c>
      <c r="C32" s="184">
        <v>50</v>
      </c>
      <c r="D32" s="219" t="s">
        <v>201</v>
      </c>
      <c r="E32" s="229"/>
      <c r="F32" s="223"/>
    </row>
    <row r="33" spans="1:197" x14ac:dyDescent="0.3">
      <c r="A33" s="225" t="s">
        <v>112</v>
      </c>
      <c r="B33" s="221" t="s">
        <v>365</v>
      </c>
      <c r="C33" s="184">
        <v>15</v>
      </c>
      <c r="D33" s="219" t="s">
        <v>201</v>
      </c>
      <c r="E33" s="229"/>
      <c r="F33" s="223"/>
    </row>
    <row r="34" spans="1:197" ht="28.5" customHeight="1" x14ac:dyDescent="0.3">
      <c r="A34" s="320">
        <v>4</v>
      </c>
      <c r="B34" s="221" t="s">
        <v>366</v>
      </c>
      <c r="C34" s="184"/>
      <c r="D34" s="184"/>
      <c r="E34" s="184"/>
      <c r="F34" s="223"/>
    </row>
    <row r="35" spans="1:197" x14ac:dyDescent="0.3">
      <c r="A35" s="321"/>
      <c r="B35" s="221" t="s">
        <v>367</v>
      </c>
      <c r="C35" s="184">
        <v>55</v>
      </c>
      <c r="D35" s="184" t="s">
        <v>201</v>
      </c>
      <c r="E35" s="184"/>
      <c r="F35" s="223"/>
    </row>
    <row r="36" spans="1:197" x14ac:dyDescent="0.3">
      <c r="A36" s="216">
        <v>5</v>
      </c>
      <c r="B36" s="217" t="s">
        <v>368</v>
      </c>
      <c r="C36" s="219"/>
      <c r="D36" s="219"/>
      <c r="E36" s="219"/>
      <c r="F36" s="223"/>
    </row>
    <row r="37" spans="1:197" ht="30.75" customHeight="1" x14ac:dyDescent="0.3">
      <c r="A37" s="216"/>
      <c r="B37" s="230" t="s">
        <v>369</v>
      </c>
      <c r="C37" s="184">
        <v>120</v>
      </c>
      <c r="D37" s="184" t="s">
        <v>201</v>
      </c>
      <c r="E37" s="218"/>
      <c r="F37" s="223"/>
    </row>
    <row r="38" spans="1:197" s="174" customFormat="1" ht="27.75" customHeight="1" x14ac:dyDescent="0.3">
      <c r="A38" s="231"/>
      <c r="B38" s="232" t="s">
        <v>370</v>
      </c>
      <c r="C38" s="218"/>
      <c r="D38" s="191" t="s">
        <v>201</v>
      </c>
      <c r="E38" s="218"/>
      <c r="F38" s="223"/>
    </row>
    <row r="39" spans="1:197" x14ac:dyDescent="0.3">
      <c r="A39" s="225">
        <v>6</v>
      </c>
      <c r="B39" s="221" t="s">
        <v>371</v>
      </c>
      <c r="C39" s="184">
        <v>1</v>
      </c>
      <c r="D39" s="219" t="s">
        <v>186</v>
      </c>
      <c r="E39" s="229"/>
      <c r="F39" s="223"/>
    </row>
    <row r="40" spans="1:197" s="174" customFormat="1" x14ac:dyDescent="0.25">
      <c r="A40" s="216"/>
      <c r="B40" s="233"/>
      <c r="C40" s="234"/>
      <c r="D40" s="219"/>
      <c r="E40" s="235"/>
      <c r="F40" s="236"/>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51"/>
      <c r="GL40" s="151"/>
      <c r="GM40" s="151"/>
      <c r="GN40" s="151"/>
      <c r="GO40" s="151"/>
    </row>
    <row r="41" spans="1:197" s="205" customFormat="1" ht="14.4" thickBot="1" x14ac:dyDescent="0.35">
      <c r="A41" s="198"/>
      <c r="B41" s="237" t="s">
        <v>372</v>
      </c>
      <c r="C41" s="199"/>
      <c r="D41" s="238"/>
      <c r="E41" s="239"/>
      <c r="F41" s="240"/>
    </row>
    <row r="42" spans="1:197" ht="12" customHeight="1" thickBot="1" x14ac:dyDescent="0.35">
      <c r="D42" s="175"/>
      <c r="F42" s="206"/>
    </row>
    <row r="43" spans="1:197" x14ac:dyDescent="0.3">
      <c r="B43" s="241" t="s">
        <v>373</v>
      </c>
      <c r="C43" s="242"/>
      <c r="D43" s="242"/>
      <c r="E43" s="243"/>
      <c r="F43" s="244"/>
    </row>
    <row r="44" spans="1:197" x14ac:dyDescent="0.3">
      <c r="B44" s="245"/>
      <c r="C44" s="219"/>
      <c r="D44" s="219"/>
      <c r="E44" s="246"/>
      <c r="F44" s="247"/>
    </row>
    <row r="45" spans="1:197" ht="14.4" thickBot="1" x14ac:dyDescent="0.35">
      <c r="B45" s="248" t="s">
        <v>374</v>
      </c>
      <c r="C45" s="249"/>
      <c r="D45" s="238"/>
      <c r="E45" s="250"/>
      <c r="F45" s="251"/>
    </row>
    <row r="46" spans="1:197" ht="12" customHeight="1" x14ac:dyDescent="0.3">
      <c r="D46" s="175"/>
      <c r="F46" s="206"/>
    </row>
    <row r="47" spans="1:197" x14ac:dyDescent="0.3">
      <c r="B47" s="252"/>
    </row>
    <row r="48" spans="1:197" customFormat="1" ht="14.4" x14ac:dyDescent="0.3"/>
    <row r="49" customFormat="1" ht="14.4" x14ac:dyDescent="0.3"/>
    <row r="50" customFormat="1" ht="14.4" x14ac:dyDescent="0.3"/>
    <row r="51" customFormat="1" ht="14.4" x14ac:dyDescent="0.3"/>
  </sheetData>
  <mergeCells count="7">
    <mergeCell ref="A34:A35"/>
    <mergeCell ref="A1:F1"/>
    <mergeCell ref="A2:D2"/>
    <mergeCell ref="E2:F2"/>
    <mergeCell ref="B18:D18"/>
    <mergeCell ref="B19:D19"/>
    <mergeCell ref="B20:D20"/>
  </mergeCells>
  <pageMargins left="0.70866141732283472" right="0.70866141732283472" top="0.74803149606299213" bottom="0.74803149606299213" header="0.31496062992125984" footer="0.31496062992125984"/>
  <pageSetup paperSize="9" scale="86"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51"/>
  <sheetViews>
    <sheetView topLeftCell="A23" zoomScaleNormal="100" workbookViewId="0">
      <selection activeCell="B44" sqref="B44"/>
    </sheetView>
  </sheetViews>
  <sheetFormatPr defaultRowHeight="13.8" x14ac:dyDescent="0.3"/>
  <cols>
    <col min="1" max="1" width="6.44140625" style="175" customWidth="1"/>
    <col min="2" max="2" width="57.5546875" style="175" customWidth="1"/>
    <col min="3" max="3" width="6" style="175" bestFit="1" customWidth="1"/>
    <col min="4" max="4" width="6.109375" style="206" bestFit="1" customWidth="1"/>
    <col min="5" max="5" width="10.5546875" style="206" customWidth="1"/>
    <col min="6" max="6" width="10.44140625" style="175" bestFit="1" customWidth="1"/>
    <col min="7" max="9" width="9.109375" style="175"/>
    <col min="10" max="11" width="13.44140625" style="175" bestFit="1" customWidth="1"/>
    <col min="12" max="256" width="9.109375" style="175"/>
    <col min="257" max="257" width="6.44140625" style="175" customWidth="1"/>
    <col min="258" max="258" width="61" style="175" customWidth="1"/>
    <col min="259" max="259" width="6" style="175" bestFit="1" customWidth="1"/>
    <col min="260" max="260" width="6.109375" style="175" bestFit="1" customWidth="1"/>
    <col min="261" max="261" width="10.5546875" style="175" customWidth="1"/>
    <col min="262" max="262" width="10.44140625" style="175" bestFit="1" customWidth="1"/>
    <col min="263" max="265" width="9.109375" style="175"/>
    <col min="266" max="267" width="13.44140625" style="175" bestFit="1" customWidth="1"/>
    <col min="268" max="512" width="9.109375" style="175"/>
    <col min="513" max="513" width="6.44140625" style="175" customWidth="1"/>
    <col min="514" max="514" width="61" style="175" customWidth="1"/>
    <col min="515" max="515" width="6" style="175" bestFit="1" customWidth="1"/>
    <col min="516" max="516" width="6.109375" style="175" bestFit="1" customWidth="1"/>
    <col min="517" max="517" width="10.5546875" style="175" customWidth="1"/>
    <col min="518" max="518" width="10.44140625" style="175" bestFit="1" customWidth="1"/>
    <col min="519" max="521" width="9.109375" style="175"/>
    <col min="522" max="523" width="13.44140625" style="175" bestFit="1" customWidth="1"/>
    <col min="524" max="768" width="9.109375" style="175"/>
    <col min="769" max="769" width="6.44140625" style="175" customWidth="1"/>
    <col min="770" max="770" width="61" style="175" customWidth="1"/>
    <col min="771" max="771" width="6" style="175" bestFit="1" customWidth="1"/>
    <col min="772" max="772" width="6.109375" style="175" bestFit="1" customWidth="1"/>
    <col min="773" max="773" width="10.5546875" style="175" customWidth="1"/>
    <col min="774" max="774" width="10.44140625" style="175" bestFit="1" customWidth="1"/>
    <col min="775" max="777" width="9.109375" style="175"/>
    <col min="778" max="779" width="13.44140625" style="175" bestFit="1" customWidth="1"/>
    <col min="780" max="1024" width="9.109375" style="175"/>
    <col min="1025" max="1025" width="6.44140625" style="175" customWidth="1"/>
    <col min="1026" max="1026" width="61" style="175" customWidth="1"/>
    <col min="1027" max="1027" width="6" style="175" bestFit="1" customWidth="1"/>
    <col min="1028" max="1028" width="6.109375" style="175" bestFit="1" customWidth="1"/>
    <col min="1029" max="1029" width="10.5546875" style="175" customWidth="1"/>
    <col min="1030" max="1030" width="10.44140625" style="175" bestFit="1" customWidth="1"/>
    <col min="1031" max="1033" width="9.109375" style="175"/>
    <col min="1034" max="1035" width="13.44140625" style="175" bestFit="1" customWidth="1"/>
    <col min="1036" max="1280" width="9.109375" style="175"/>
    <col min="1281" max="1281" width="6.44140625" style="175" customWidth="1"/>
    <col min="1282" max="1282" width="61" style="175" customWidth="1"/>
    <col min="1283" max="1283" width="6" style="175" bestFit="1" customWidth="1"/>
    <col min="1284" max="1284" width="6.109375" style="175" bestFit="1" customWidth="1"/>
    <col min="1285" max="1285" width="10.5546875" style="175" customWidth="1"/>
    <col min="1286" max="1286" width="10.44140625" style="175" bestFit="1" customWidth="1"/>
    <col min="1287" max="1289" width="9.109375" style="175"/>
    <col min="1290" max="1291" width="13.44140625" style="175" bestFit="1" customWidth="1"/>
    <col min="1292" max="1536" width="9.109375" style="175"/>
    <col min="1537" max="1537" width="6.44140625" style="175" customWidth="1"/>
    <col min="1538" max="1538" width="61" style="175" customWidth="1"/>
    <col min="1539" max="1539" width="6" style="175" bestFit="1" customWidth="1"/>
    <col min="1540" max="1540" width="6.109375" style="175" bestFit="1" customWidth="1"/>
    <col min="1541" max="1541" width="10.5546875" style="175" customWidth="1"/>
    <col min="1542" max="1542" width="10.44140625" style="175" bestFit="1" customWidth="1"/>
    <col min="1543" max="1545" width="9.109375" style="175"/>
    <col min="1546" max="1547" width="13.44140625" style="175" bestFit="1" customWidth="1"/>
    <col min="1548" max="1792" width="9.109375" style="175"/>
    <col min="1793" max="1793" width="6.44140625" style="175" customWidth="1"/>
    <col min="1794" max="1794" width="61" style="175" customWidth="1"/>
    <col min="1795" max="1795" width="6" style="175" bestFit="1" customWidth="1"/>
    <col min="1796" max="1796" width="6.109375" style="175" bestFit="1" customWidth="1"/>
    <col min="1797" max="1797" width="10.5546875" style="175" customWidth="1"/>
    <col min="1798" max="1798" width="10.44140625" style="175" bestFit="1" customWidth="1"/>
    <col min="1799" max="1801" width="9.109375" style="175"/>
    <col min="1802" max="1803" width="13.44140625" style="175" bestFit="1" customWidth="1"/>
    <col min="1804" max="2048" width="9.109375" style="175"/>
    <col min="2049" max="2049" width="6.44140625" style="175" customWidth="1"/>
    <col min="2050" max="2050" width="61" style="175" customWidth="1"/>
    <col min="2051" max="2051" width="6" style="175" bestFit="1" customWidth="1"/>
    <col min="2052" max="2052" width="6.109375" style="175" bestFit="1" customWidth="1"/>
    <col min="2053" max="2053" width="10.5546875" style="175" customWidth="1"/>
    <col min="2054" max="2054" width="10.44140625" style="175" bestFit="1" customWidth="1"/>
    <col min="2055" max="2057" width="9.109375" style="175"/>
    <col min="2058" max="2059" width="13.44140625" style="175" bestFit="1" customWidth="1"/>
    <col min="2060" max="2304" width="9.109375" style="175"/>
    <col min="2305" max="2305" width="6.44140625" style="175" customWidth="1"/>
    <col min="2306" max="2306" width="61" style="175" customWidth="1"/>
    <col min="2307" max="2307" width="6" style="175" bestFit="1" customWidth="1"/>
    <col min="2308" max="2308" width="6.109375" style="175" bestFit="1" customWidth="1"/>
    <col min="2309" max="2309" width="10.5546875" style="175" customWidth="1"/>
    <col min="2310" max="2310" width="10.44140625" style="175" bestFit="1" customWidth="1"/>
    <col min="2311" max="2313" width="9.109375" style="175"/>
    <col min="2314" max="2315" width="13.44140625" style="175" bestFit="1" customWidth="1"/>
    <col min="2316" max="2560" width="9.109375" style="175"/>
    <col min="2561" max="2561" width="6.44140625" style="175" customWidth="1"/>
    <col min="2562" max="2562" width="61" style="175" customWidth="1"/>
    <col min="2563" max="2563" width="6" style="175" bestFit="1" customWidth="1"/>
    <col min="2564" max="2564" width="6.109375" style="175" bestFit="1" customWidth="1"/>
    <col min="2565" max="2565" width="10.5546875" style="175" customWidth="1"/>
    <col min="2566" max="2566" width="10.44140625" style="175" bestFit="1" customWidth="1"/>
    <col min="2567" max="2569" width="9.109375" style="175"/>
    <col min="2570" max="2571" width="13.44140625" style="175" bestFit="1" customWidth="1"/>
    <col min="2572" max="2816" width="9.109375" style="175"/>
    <col min="2817" max="2817" width="6.44140625" style="175" customWidth="1"/>
    <col min="2818" max="2818" width="61" style="175" customWidth="1"/>
    <col min="2819" max="2819" width="6" style="175" bestFit="1" customWidth="1"/>
    <col min="2820" max="2820" width="6.109375" style="175" bestFit="1" customWidth="1"/>
    <col min="2821" max="2821" width="10.5546875" style="175" customWidth="1"/>
    <col min="2822" max="2822" width="10.44140625" style="175" bestFit="1" customWidth="1"/>
    <col min="2823" max="2825" width="9.109375" style="175"/>
    <col min="2826" max="2827" width="13.44140625" style="175" bestFit="1" customWidth="1"/>
    <col min="2828" max="3072" width="9.109375" style="175"/>
    <col min="3073" max="3073" width="6.44140625" style="175" customWidth="1"/>
    <col min="3074" max="3074" width="61" style="175" customWidth="1"/>
    <col min="3075" max="3075" width="6" style="175" bestFit="1" customWidth="1"/>
    <col min="3076" max="3076" width="6.109375" style="175" bestFit="1" customWidth="1"/>
    <col min="3077" max="3077" width="10.5546875" style="175" customWidth="1"/>
    <col min="3078" max="3078" width="10.44140625" style="175" bestFit="1" customWidth="1"/>
    <col min="3079" max="3081" width="9.109375" style="175"/>
    <col min="3082" max="3083" width="13.44140625" style="175" bestFit="1" customWidth="1"/>
    <col min="3084" max="3328" width="9.109375" style="175"/>
    <col min="3329" max="3329" width="6.44140625" style="175" customWidth="1"/>
    <col min="3330" max="3330" width="61" style="175" customWidth="1"/>
    <col min="3331" max="3331" width="6" style="175" bestFit="1" customWidth="1"/>
    <col min="3332" max="3332" width="6.109375" style="175" bestFit="1" customWidth="1"/>
    <col min="3333" max="3333" width="10.5546875" style="175" customWidth="1"/>
    <col min="3334" max="3334" width="10.44140625" style="175" bestFit="1" customWidth="1"/>
    <col min="3335" max="3337" width="9.109375" style="175"/>
    <col min="3338" max="3339" width="13.44140625" style="175" bestFit="1" customWidth="1"/>
    <col min="3340" max="3584" width="9.109375" style="175"/>
    <col min="3585" max="3585" width="6.44140625" style="175" customWidth="1"/>
    <col min="3586" max="3586" width="61" style="175" customWidth="1"/>
    <col min="3587" max="3587" width="6" style="175" bestFit="1" customWidth="1"/>
    <col min="3588" max="3588" width="6.109375" style="175" bestFit="1" customWidth="1"/>
    <col min="3589" max="3589" width="10.5546875" style="175" customWidth="1"/>
    <col min="3590" max="3590" width="10.44140625" style="175" bestFit="1" customWidth="1"/>
    <col min="3591" max="3593" width="9.109375" style="175"/>
    <col min="3594" max="3595" width="13.44140625" style="175" bestFit="1" customWidth="1"/>
    <col min="3596" max="3840" width="9.109375" style="175"/>
    <col min="3841" max="3841" width="6.44140625" style="175" customWidth="1"/>
    <col min="3842" max="3842" width="61" style="175" customWidth="1"/>
    <col min="3843" max="3843" width="6" style="175" bestFit="1" customWidth="1"/>
    <col min="3844" max="3844" width="6.109375" style="175" bestFit="1" customWidth="1"/>
    <col min="3845" max="3845" width="10.5546875" style="175" customWidth="1"/>
    <col min="3846" max="3846" width="10.44140625" style="175" bestFit="1" customWidth="1"/>
    <col min="3847" max="3849" width="9.109375" style="175"/>
    <col min="3850" max="3851" width="13.44140625" style="175" bestFit="1" customWidth="1"/>
    <col min="3852" max="4096" width="9.109375" style="175"/>
    <col min="4097" max="4097" width="6.44140625" style="175" customWidth="1"/>
    <col min="4098" max="4098" width="61" style="175" customWidth="1"/>
    <col min="4099" max="4099" width="6" style="175" bestFit="1" customWidth="1"/>
    <col min="4100" max="4100" width="6.109375" style="175" bestFit="1" customWidth="1"/>
    <col min="4101" max="4101" width="10.5546875" style="175" customWidth="1"/>
    <col min="4102" max="4102" width="10.44140625" style="175" bestFit="1" customWidth="1"/>
    <col min="4103" max="4105" width="9.109375" style="175"/>
    <col min="4106" max="4107" width="13.44140625" style="175" bestFit="1" customWidth="1"/>
    <col min="4108" max="4352" width="9.109375" style="175"/>
    <col min="4353" max="4353" width="6.44140625" style="175" customWidth="1"/>
    <col min="4354" max="4354" width="61" style="175" customWidth="1"/>
    <col min="4355" max="4355" width="6" style="175" bestFit="1" customWidth="1"/>
    <col min="4356" max="4356" width="6.109375" style="175" bestFit="1" customWidth="1"/>
    <col min="4357" max="4357" width="10.5546875" style="175" customWidth="1"/>
    <col min="4358" max="4358" width="10.44140625" style="175" bestFit="1" customWidth="1"/>
    <col min="4359" max="4361" width="9.109375" style="175"/>
    <col min="4362" max="4363" width="13.44140625" style="175" bestFit="1" customWidth="1"/>
    <col min="4364" max="4608" width="9.109375" style="175"/>
    <col min="4609" max="4609" width="6.44140625" style="175" customWidth="1"/>
    <col min="4610" max="4610" width="61" style="175" customWidth="1"/>
    <col min="4611" max="4611" width="6" style="175" bestFit="1" customWidth="1"/>
    <col min="4612" max="4612" width="6.109375" style="175" bestFit="1" customWidth="1"/>
    <col min="4613" max="4613" width="10.5546875" style="175" customWidth="1"/>
    <col min="4614" max="4614" width="10.44140625" style="175" bestFit="1" customWidth="1"/>
    <col min="4615" max="4617" width="9.109375" style="175"/>
    <col min="4618" max="4619" width="13.44140625" style="175" bestFit="1" customWidth="1"/>
    <col min="4620" max="4864" width="9.109375" style="175"/>
    <col min="4865" max="4865" width="6.44140625" style="175" customWidth="1"/>
    <col min="4866" max="4866" width="61" style="175" customWidth="1"/>
    <col min="4867" max="4867" width="6" style="175" bestFit="1" customWidth="1"/>
    <col min="4868" max="4868" width="6.109375" style="175" bestFit="1" customWidth="1"/>
    <col min="4869" max="4869" width="10.5546875" style="175" customWidth="1"/>
    <col min="4870" max="4870" width="10.44140625" style="175" bestFit="1" customWidth="1"/>
    <col min="4871" max="4873" width="9.109375" style="175"/>
    <col min="4874" max="4875" width="13.44140625" style="175" bestFit="1" customWidth="1"/>
    <col min="4876" max="5120" width="9.109375" style="175"/>
    <col min="5121" max="5121" width="6.44140625" style="175" customWidth="1"/>
    <col min="5122" max="5122" width="61" style="175" customWidth="1"/>
    <col min="5123" max="5123" width="6" style="175" bestFit="1" customWidth="1"/>
    <col min="5124" max="5124" width="6.109375" style="175" bestFit="1" customWidth="1"/>
    <col min="5125" max="5125" width="10.5546875" style="175" customWidth="1"/>
    <col min="5126" max="5126" width="10.44140625" style="175" bestFit="1" customWidth="1"/>
    <col min="5127" max="5129" width="9.109375" style="175"/>
    <col min="5130" max="5131" width="13.44140625" style="175" bestFit="1" customWidth="1"/>
    <col min="5132" max="5376" width="9.109375" style="175"/>
    <col min="5377" max="5377" width="6.44140625" style="175" customWidth="1"/>
    <col min="5378" max="5378" width="61" style="175" customWidth="1"/>
    <col min="5379" max="5379" width="6" style="175" bestFit="1" customWidth="1"/>
    <col min="5380" max="5380" width="6.109375" style="175" bestFit="1" customWidth="1"/>
    <col min="5381" max="5381" width="10.5546875" style="175" customWidth="1"/>
    <col min="5382" max="5382" width="10.44140625" style="175" bestFit="1" customWidth="1"/>
    <col min="5383" max="5385" width="9.109375" style="175"/>
    <col min="5386" max="5387" width="13.44140625" style="175" bestFit="1" customWidth="1"/>
    <col min="5388" max="5632" width="9.109375" style="175"/>
    <col min="5633" max="5633" width="6.44140625" style="175" customWidth="1"/>
    <col min="5634" max="5634" width="61" style="175" customWidth="1"/>
    <col min="5635" max="5635" width="6" style="175" bestFit="1" customWidth="1"/>
    <col min="5636" max="5636" width="6.109375" style="175" bestFit="1" customWidth="1"/>
    <col min="5637" max="5637" width="10.5546875" style="175" customWidth="1"/>
    <col min="5638" max="5638" width="10.44140625" style="175" bestFit="1" customWidth="1"/>
    <col min="5639" max="5641" width="9.109375" style="175"/>
    <col min="5642" max="5643" width="13.44140625" style="175" bestFit="1" customWidth="1"/>
    <col min="5644" max="5888" width="9.109375" style="175"/>
    <col min="5889" max="5889" width="6.44140625" style="175" customWidth="1"/>
    <col min="5890" max="5890" width="61" style="175" customWidth="1"/>
    <col min="5891" max="5891" width="6" style="175" bestFit="1" customWidth="1"/>
    <col min="5892" max="5892" width="6.109375" style="175" bestFit="1" customWidth="1"/>
    <col min="5893" max="5893" width="10.5546875" style="175" customWidth="1"/>
    <col min="5894" max="5894" width="10.44140625" style="175" bestFit="1" customWidth="1"/>
    <col min="5895" max="5897" width="9.109375" style="175"/>
    <col min="5898" max="5899" width="13.44140625" style="175" bestFit="1" customWidth="1"/>
    <col min="5900" max="6144" width="9.109375" style="175"/>
    <col min="6145" max="6145" width="6.44140625" style="175" customWidth="1"/>
    <col min="6146" max="6146" width="61" style="175" customWidth="1"/>
    <col min="6147" max="6147" width="6" style="175" bestFit="1" customWidth="1"/>
    <col min="6148" max="6148" width="6.109375" style="175" bestFit="1" customWidth="1"/>
    <col min="6149" max="6149" width="10.5546875" style="175" customWidth="1"/>
    <col min="6150" max="6150" width="10.44140625" style="175" bestFit="1" customWidth="1"/>
    <col min="6151" max="6153" width="9.109375" style="175"/>
    <col min="6154" max="6155" width="13.44140625" style="175" bestFit="1" customWidth="1"/>
    <col min="6156" max="6400" width="9.109375" style="175"/>
    <col min="6401" max="6401" width="6.44140625" style="175" customWidth="1"/>
    <col min="6402" max="6402" width="61" style="175" customWidth="1"/>
    <col min="6403" max="6403" width="6" style="175" bestFit="1" customWidth="1"/>
    <col min="6404" max="6404" width="6.109375" style="175" bestFit="1" customWidth="1"/>
    <col min="6405" max="6405" width="10.5546875" style="175" customWidth="1"/>
    <col min="6406" max="6406" width="10.44140625" style="175" bestFit="1" customWidth="1"/>
    <col min="6407" max="6409" width="9.109375" style="175"/>
    <col min="6410" max="6411" width="13.44140625" style="175" bestFit="1" customWidth="1"/>
    <col min="6412" max="6656" width="9.109375" style="175"/>
    <col min="6657" max="6657" width="6.44140625" style="175" customWidth="1"/>
    <col min="6658" max="6658" width="61" style="175" customWidth="1"/>
    <col min="6659" max="6659" width="6" style="175" bestFit="1" customWidth="1"/>
    <col min="6660" max="6660" width="6.109375" style="175" bestFit="1" customWidth="1"/>
    <col min="6661" max="6661" width="10.5546875" style="175" customWidth="1"/>
    <col min="6662" max="6662" width="10.44140625" style="175" bestFit="1" customWidth="1"/>
    <col min="6663" max="6665" width="9.109375" style="175"/>
    <col min="6666" max="6667" width="13.44140625" style="175" bestFit="1" customWidth="1"/>
    <col min="6668" max="6912" width="9.109375" style="175"/>
    <col min="6913" max="6913" width="6.44140625" style="175" customWidth="1"/>
    <col min="6914" max="6914" width="61" style="175" customWidth="1"/>
    <col min="6915" max="6915" width="6" style="175" bestFit="1" customWidth="1"/>
    <col min="6916" max="6916" width="6.109375" style="175" bestFit="1" customWidth="1"/>
    <col min="6917" max="6917" width="10.5546875" style="175" customWidth="1"/>
    <col min="6918" max="6918" width="10.44140625" style="175" bestFit="1" customWidth="1"/>
    <col min="6919" max="6921" width="9.109375" style="175"/>
    <col min="6922" max="6923" width="13.44140625" style="175" bestFit="1" customWidth="1"/>
    <col min="6924" max="7168" width="9.109375" style="175"/>
    <col min="7169" max="7169" width="6.44140625" style="175" customWidth="1"/>
    <col min="7170" max="7170" width="61" style="175" customWidth="1"/>
    <col min="7171" max="7171" width="6" style="175" bestFit="1" customWidth="1"/>
    <col min="7172" max="7172" width="6.109375" style="175" bestFit="1" customWidth="1"/>
    <col min="7173" max="7173" width="10.5546875" style="175" customWidth="1"/>
    <col min="7174" max="7174" width="10.44140625" style="175" bestFit="1" customWidth="1"/>
    <col min="7175" max="7177" width="9.109375" style="175"/>
    <col min="7178" max="7179" width="13.44140625" style="175" bestFit="1" customWidth="1"/>
    <col min="7180" max="7424" width="9.109375" style="175"/>
    <col min="7425" max="7425" width="6.44140625" style="175" customWidth="1"/>
    <col min="7426" max="7426" width="61" style="175" customWidth="1"/>
    <col min="7427" max="7427" width="6" style="175" bestFit="1" customWidth="1"/>
    <col min="7428" max="7428" width="6.109375" style="175" bestFit="1" customWidth="1"/>
    <col min="7429" max="7429" width="10.5546875" style="175" customWidth="1"/>
    <col min="7430" max="7430" width="10.44140625" style="175" bestFit="1" customWidth="1"/>
    <col min="7431" max="7433" width="9.109375" style="175"/>
    <col min="7434" max="7435" width="13.44140625" style="175" bestFit="1" customWidth="1"/>
    <col min="7436" max="7680" width="9.109375" style="175"/>
    <col min="7681" max="7681" width="6.44140625" style="175" customWidth="1"/>
    <col min="7682" max="7682" width="61" style="175" customWidth="1"/>
    <col min="7683" max="7683" width="6" style="175" bestFit="1" customWidth="1"/>
    <col min="7684" max="7684" width="6.109375" style="175" bestFit="1" customWidth="1"/>
    <col min="7685" max="7685" width="10.5546875" style="175" customWidth="1"/>
    <col min="7686" max="7686" width="10.44140625" style="175" bestFit="1" customWidth="1"/>
    <col min="7687" max="7689" width="9.109375" style="175"/>
    <col min="7690" max="7691" width="13.44140625" style="175" bestFit="1" customWidth="1"/>
    <col min="7692" max="7936" width="9.109375" style="175"/>
    <col min="7937" max="7937" width="6.44140625" style="175" customWidth="1"/>
    <col min="7938" max="7938" width="61" style="175" customWidth="1"/>
    <col min="7939" max="7939" width="6" style="175" bestFit="1" customWidth="1"/>
    <col min="7940" max="7940" width="6.109375" style="175" bestFit="1" customWidth="1"/>
    <col min="7941" max="7941" width="10.5546875" style="175" customWidth="1"/>
    <col min="7942" max="7942" width="10.44140625" style="175" bestFit="1" customWidth="1"/>
    <col min="7943" max="7945" width="9.109375" style="175"/>
    <col min="7946" max="7947" width="13.44140625" style="175" bestFit="1" customWidth="1"/>
    <col min="7948" max="8192" width="9.109375" style="175"/>
    <col min="8193" max="8193" width="6.44140625" style="175" customWidth="1"/>
    <col min="8194" max="8194" width="61" style="175" customWidth="1"/>
    <col min="8195" max="8195" width="6" style="175" bestFit="1" customWidth="1"/>
    <col min="8196" max="8196" width="6.109375" style="175" bestFit="1" customWidth="1"/>
    <col min="8197" max="8197" width="10.5546875" style="175" customWidth="1"/>
    <col min="8198" max="8198" width="10.44140625" style="175" bestFit="1" customWidth="1"/>
    <col min="8199" max="8201" width="9.109375" style="175"/>
    <col min="8202" max="8203" width="13.44140625" style="175" bestFit="1" customWidth="1"/>
    <col min="8204" max="8448" width="9.109375" style="175"/>
    <col min="8449" max="8449" width="6.44140625" style="175" customWidth="1"/>
    <col min="8450" max="8450" width="61" style="175" customWidth="1"/>
    <col min="8451" max="8451" width="6" style="175" bestFit="1" customWidth="1"/>
    <col min="8452" max="8452" width="6.109375" style="175" bestFit="1" customWidth="1"/>
    <col min="8453" max="8453" width="10.5546875" style="175" customWidth="1"/>
    <col min="8454" max="8454" width="10.44140625" style="175" bestFit="1" customWidth="1"/>
    <col min="8455" max="8457" width="9.109375" style="175"/>
    <col min="8458" max="8459" width="13.44140625" style="175" bestFit="1" customWidth="1"/>
    <col min="8460" max="8704" width="9.109375" style="175"/>
    <col min="8705" max="8705" width="6.44140625" style="175" customWidth="1"/>
    <col min="8706" max="8706" width="61" style="175" customWidth="1"/>
    <col min="8707" max="8707" width="6" style="175" bestFit="1" customWidth="1"/>
    <col min="8708" max="8708" width="6.109375" style="175" bestFit="1" customWidth="1"/>
    <col min="8709" max="8709" width="10.5546875" style="175" customWidth="1"/>
    <col min="8710" max="8710" width="10.44140625" style="175" bestFit="1" customWidth="1"/>
    <col min="8711" max="8713" width="9.109375" style="175"/>
    <col min="8714" max="8715" width="13.44140625" style="175" bestFit="1" customWidth="1"/>
    <col min="8716" max="8960" width="9.109375" style="175"/>
    <col min="8961" max="8961" width="6.44140625" style="175" customWidth="1"/>
    <col min="8962" max="8962" width="61" style="175" customWidth="1"/>
    <col min="8963" max="8963" width="6" style="175" bestFit="1" customWidth="1"/>
    <col min="8964" max="8964" width="6.109375" style="175" bestFit="1" customWidth="1"/>
    <col min="8965" max="8965" width="10.5546875" style="175" customWidth="1"/>
    <col min="8966" max="8966" width="10.44140625" style="175" bestFit="1" customWidth="1"/>
    <col min="8967" max="8969" width="9.109375" style="175"/>
    <col min="8970" max="8971" width="13.44140625" style="175" bestFit="1" customWidth="1"/>
    <col min="8972" max="9216" width="9.109375" style="175"/>
    <col min="9217" max="9217" width="6.44140625" style="175" customWidth="1"/>
    <col min="9218" max="9218" width="61" style="175" customWidth="1"/>
    <col min="9219" max="9219" width="6" style="175" bestFit="1" customWidth="1"/>
    <col min="9220" max="9220" width="6.109375" style="175" bestFit="1" customWidth="1"/>
    <col min="9221" max="9221" width="10.5546875" style="175" customWidth="1"/>
    <col min="9222" max="9222" width="10.44140625" style="175" bestFit="1" customWidth="1"/>
    <col min="9223" max="9225" width="9.109375" style="175"/>
    <col min="9226" max="9227" width="13.44140625" style="175" bestFit="1" customWidth="1"/>
    <col min="9228" max="9472" width="9.109375" style="175"/>
    <col min="9473" max="9473" width="6.44140625" style="175" customWidth="1"/>
    <col min="9474" max="9474" width="61" style="175" customWidth="1"/>
    <col min="9475" max="9475" width="6" style="175" bestFit="1" customWidth="1"/>
    <col min="9476" max="9476" width="6.109375" style="175" bestFit="1" customWidth="1"/>
    <col min="9477" max="9477" width="10.5546875" style="175" customWidth="1"/>
    <col min="9478" max="9478" width="10.44140625" style="175" bestFit="1" customWidth="1"/>
    <col min="9479" max="9481" width="9.109375" style="175"/>
    <col min="9482" max="9483" width="13.44140625" style="175" bestFit="1" customWidth="1"/>
    <col min="9484" max="9728" width="9.109375" style="175"/>
    <col min="9729" max="9729" width="6.44140625" style="175" customWidth="1"/>
    <col min="9730" max="9730" width="61" style="175" customWidth="1"/>
    <col min="9731" max="9731" width="6" style="175" bestFit="1" customWidth="1"/>
    <col min="9732" max="9732" width="6.109375" style="175" bestFit="1" customWidth="1"/>
    <col min="9733" max="9733" width="10.5546875" style="175" customWidth="1"/>
    <col min="9734" max="9734" width="10.44140625" style="175" bestFit="1" customWidth="1"/>
    <col min="9735" max="9737" width="9.109375" style="175"/>
    <col min="9738" max="9739" width="13.44140625" style="175" bestFit="1" customWidth="1"/>
    <col min="9740" max="9984" width="9.109375" style="175"/>
    <col min="9985" max="9985" width="6.44140625" style="175" customWidth="1"/>
    <col min="9986" max="9986" width="61" style="175" customWidth="1"/>
    <col min="9987" max="9987" width="6" style="175" bestFit="1" customWidth="1"/>
    <col min="9988" max="9988" width="6.109375" style="175" bestFit="1" customWidth="1"/>
    <col min="9989" max="9989" width="10.5546875" style="175" customWidth="1"/>
    <col min="9990" max="9990" width="10.44140625" style="175" bestFit="1" customWidth="1"/>
    <col min="9991" max="9993" width="9.109375" style="175"/>
    <col min="9994" max="9995" width="13.44140625" style="175" bestFit="1" customWidth="1"/>
    <col min="9996" max="10240" width="9.109375" style="175"/>
    <col min="10241" max="10241" width="6.44140625" style="175" customWidth="1"/>
    <col min="10242" max="10242" width="61" style="175" customWidth="1"/>
    <col min="10243" max="10243" width="6" style="175" bestFit="1" customWidth="1"/>
    <col min="10244" max="10244" width="6.109375" style="175" bestFit="1" customWidth="1"/>
    <col min="10245" max="10245" width="10.5546875" style="175" customWidth="1"/>
    <col min="10246" max="10246" width="10.44140625" style="175" bestFit="1" customWidth="1"/>
    <col min="10247" max="10249" width="9.109375" style="175"/>
    <col min="10250" max="10251" width="13.44140625" style="175" bestFit="1" customWidth="1"/>
    <col min="10252" max="10496" width="9.109375" style="175"/>
    <col min="10497" max="10497" width="6.44140625" style="175" customWidth="1"/>
    <col min="10498" max="10498" width="61" style="175" customWidth="1"/>
    <col min="10499" max="10499" width="6" style="175" bestFit="1" customWidth="1"/>
    <col min="10500" max="10500" width="6.109375" style="175" bestFit="1" customWidth="1"/>
    <col min="10501" max="10501" width="10.5546875" style="175" customWidth="1"/>
    <col min="10502" max="10502" width="10.44140625" style="175" bestFit="1" customWidth="1"/>
    <col min="10503" max="10505" width="9.109375" style="175"/>
    <col min="10506" max="10507" width="13.44140625" style="175" bestFit="1" customWidth="1"/>
    <col min="10508" max="10752" width="9.109375" style="175"/>
    <col min="10753" max="10753" width="6.44140625" style="175" customWidth="1"/>
    <col min="10754" max="10754" width="61" style="175" customWidth="1"/>
    <col min="10755" max="10755" width="6" style="175" bestFit="1" customWidth="1"/>
    <col min="10756" max="10756" width="6.109375" style="175" bestFit="1" customWidth="1"/>
    <col min="10757" max="10757" width="10.5546875" style="175" customWidth="1"/>
    <col min="10758" max="10758" width="10.44140625" style="175" bestFit="1" customWidth="1"/>
    <col min="10759" max="10761" width="9.109375" style="175"/>
    <col min="10762" max="10763" width="13.44140625" style="175" bestFit="1" customWidth="1"/>
    <col min="10764" max="11008" width="9.109375" style="175"/>
    <col min="11009" max="11009" width="6.44140625" style="175" customWidth="1"/>
    <col min="11010" max="11010" width="61" style="175" customWidth="1"/>
    <col min="11011" max="11011" width="6" style="175" bestFit="1" customWidth="1"/>
    <col min="11012" max="11012" width="6.109375" style="175" bestFit="1" customWidth="1"/>
    <col min="11013" max="11013" width="10.5546875" style="175" customWidth="1"/>
    <col min="11014" max="11014" width="10.44140625" style="175" bestFit="1" customWidth="1"/>
    <col min="11015" max="11017" width="9.109375" style="175"/>
    <col min="11018" max="11019" width="13.44140625" style="175" bestFit="1" customWidth="1"/>
    <col min="11020" max="11264" width="9.109375" style="175"/>
    <col min="11265" max="11265" width="6.44140625" style="175" customWidth="1"/>
    <col min="11266" max="11266" width="61" style="175" customWidth="1"/>
    <col min="11267" max="11267" width="6" style="175" bestFit="1" customWidth="1"/>
    <col min="11268" max="11268" width="6.109375" style="175" bestFit="1" customWidth="1"/>
    <col min="11269" max="11269" width="10.5546875" style="175" customWidth="1"/>
    <col min="11270" max="11270" width="10.44140625" style="175" bestFit="1" customWidth="1"/>
    <col min="11271" max="11273" width="9.109375" style="175"/>
    <col min="11274" max="11275" width="13.44140625" style="175" bestFit="1" customWidth="1"/>
    <col min="11276" max="11520" width="9.109375" style="175"/>
    <col min="11521" max="11521" width="6.44140625" style="175" customWidth="1"/>
    <col min="11522" max="11522" width="61" style="175" customWidth="1"/>
    <col min="11523" max="11523" width="6" style="175" bestFit="1" customWidth="1"/>
    <col min="11524" max="11524" width="6.109375" style="175" bestFit="1" customWidth="1"/>
    <col min="11525" max="11525" width="10.5546875" style="175" customWidth="1"/>
    <col min="11526" max="11526" width="10.44140625" style="175" bestFit="1" customWidth="1"/>
    <col min="11527" max="11529" width="9.109375" style="175"/>
    <col min="11530" max="11531" width="13.44140625" style="175" bestFit="1" customWidth="1"/>
    <col min="11532" max="11776" width="9.109375" style="175"/>
    <col min="11777" max="11777" width="6.44140625" style="175" customWidth="1"/>
    <col min="11778" max="11778" width="61" style="175" customWidth="1"/>
    <col min="11779" max="11779" width="6" style="175" bestFit="1" customWidth="1"/>
    <col min="11780" max="11780" width="6.109375" style="175" bestFit="1" customWidth="1"/>
    <col min="11781" max="11781" width="10.5546875" style="175" customWidth="1"/>
    <col min="11782" max="11782" width="10.44140625" style="175" bestFit="1" customWidth="1"/>
    <col min="11783" max="11785" width="9.109375" style="175"/>
    <col min="11786" max="11787" width="13.44140625" style="175" bestFit="1" customWidth="1"/>
    <col min="11788" max="12032" width="9.109375" style="175"/>
    <col min="12033" max="12033" width="6.44140625" style="175" customWidth="1"/>
    <col min="12034" max="12034" width="61" style="175" customWidth="1"/>
    <col min="12035" max="12035" width="6" style="175" bestFit="1" customWidth="1"/>
    <col min="12036" max="12036" width="6.109375" style="175" bestFit="1" customWidth="1"/>
    <col min="12037" max="12037" width="10.5546875" style="175" customWidth="1"/>
    <col min="12038" max="12038" width="10.44140625" style="175" bestFit="1" customWidth="1"/>
    <col min="12039" max="12041" width="9.109375" style="175"/>
    <col min="12042" max="12043" width="13.44140625" style="175" bestFit="1" customWidth="1"/>
    <col min="12044" max="12288" width="9.109375" style="175"/>
    <col min="12289" max="12289" width="6.44140625" style="175" customWidth="1"/>
    <col min="12290" max="12290" width="61" style="175" customWidth="1"/>
    <col min="12291" max="12291" width="6" style="175" bestFit="1" customWidth="1"/>
    <col min="12292" max="12292" width="6.109375" style="175" bestFit="1" customWidth="1"/>
    <col min="12293" max="12293" width="10.5546875" style="175" customWidth="1"/>
    <col min="12294" max="12294" width="10.44140625" style="175" bestFit="1" customWidth="1"/>
    <col min="12295" max="12297" width="9.109375" style="175"/>
    <col min="12298" max="12299" width="13.44140625" style="175" bestFit="1" customWidth="1"/>
    <col min="12300" max="12544" width="9.109375" style="175"/>
    <col min="12545" max="12545" width="6.44140625" style="175" customWidth="1"/>
    <col min="12546" max="12546" width="61" style="175" customWidth="1"/>
    <col min="12547" max="12547" width="6" style="175" bestFit="1" customWidth="1"/>
    <col min="12548" max="12548" width="6.109375" style="175" bestFit="1" customWidth="1"/>
    <col min="12549" max="12549" width="10.5546875" style="175" customWidth="1"/>
    <col min="12550" max="12550" width="10.44140625" style="175" bestFit="1" customWidth="1"/>
    <col min="12551" max="12553" width="9.109375" style="175"/>
    <col min="12554" max="12555" width="13.44140625" style="175" bestFit="1" customWidth="1"/>
    <col min="12556" max="12800" width="9.109375" style="175"/>
    <col min="12801" max="12801" width="6.44140625" style="175" customWidth="1"/>
    <col min="12802" max="12802" width="61" style="175" customWidth="1"/>
    <col min="12803" max="12803" width="6" style="175" bestFit="1" customWidth="1"/>
    <col min="12804" max="12804" width="6.109375" style="175" bestFit="1" customWidth="1"/>
    <col min="12805" max="12805" width="10.5546875" style="175" customWidth="1"/>
    <col min="12806" max="12806" width="10.44140625" style="175" bestFit="1" customWidth="1"/>
    <col min="12807" max="12809" width="9.109375" style="175"/>
    <col min="12810" max="12811" width="13.44140625" style="175" bestFit="1" customWidth="1"/>
    <col min="12812" max="13056" width="9.109375" style="175"/>
    <col min="13057" max="13057" width="6.44140625" style="175" customWidth="1"/>
    <col min="13058" max="13058" width="61" style="175" customWidth="1"/>
    <col min="13059" max="13059" width="6" style="175" bestFit="1" customWidth="1"/>
    <col min="13060" max="13060" width="6.109375" style="175" bestFit="1" customWidth="1"/>
    <col min="13061" max="13061" width="10.5546875" style="175" customWidth="1"/>
    <col min="13062" max="13062" width="10.44140625" style="175" bestFit="1" customWidth="1"/>
    <col min="13063" max="13065" width="9.109375" style="175"/>
    <col min="13066" max="13067" width="13.44140625" style="175" bestFit="1" customWidth="1"/>
    <col min="13068" max="13312" width="9.109375" style="175"/>
    <col min="13313" max="13313" width="6.44140625" style="175" customWidth="1"/>
    <col min="13314" max="13314" width="61" style="175" customWidth="1"/>
    <col min="13315" max="13315" width="6" style="175" bestFit="1" customWidth="1"/>
    <col min="13316" max="13316" width="6.109375" style="175" bestFit="1" customWidth="1"/>
    <col min="13317" max="13317" width="10.5546875" style="175" customWidth="1"/>
    <col min="13318" max="13318" width="10.44140625" style="175" bestFit="1" customWidth="1"/>
    <col min="13319" max="13321" width="9.109375" style="175"/>
    <col min="13322" max="13323" width="13.44140625" style="175" bestFit="1" customWidth="1"/>
    <col min="13324" max="13568" width="9.109375" style="175"/>
    <col min="13569" max="13569" width="6.44140625" style="175" customWidth="1"/>
    <col min="13570" max="13570" width="61" style="175" customWidth="1"/>
    <col min="13571" max="13571" width="6" style="175" bestFit="1" customWidth="1"/>
    <col min="13572" max="13572" width="6.109375" style="175" bestFit="1" customWidth="1"/>
    <col min="13573" max="13573" width="10.5546875" style="175" customWidth="1"/>
    <col min="13574" max="13574" width="10.44140625" style="175" bestFit="1" customWidth="1"/>
    <col min="13575" max="13577" width="9.109375" style="175"/>
    <col min="13578" max="13579" width="13.44140625" style="175" bestFit="1" customWidth="1"/>
    <col min="13580" max="13824" width="9.109375" style="175"/>
    <col min="13825" max="13825" width="6.44140625" style="175" customWidth="1"/>
    <col min="13826" max="13826" width="61" style="175" customWidth="1"/>
    <col min="13827" max="13827" width="6" style="175" bestFit="1" customWidth="1"/>
    <col min="13828" max="13828" width="6.109375" style="175" bestFit="1" customWidth="1"/>
    <col min="13829" max="13829" width="10.5546875" style="175" customWidth="1"/>
    <col min="13830" max="13830" width="10.44140625" style="175" bestFit="1" customWidth="1"/>
    <col min="13831" max="13833" width="9.109375" style="175"/>
    <col min="13834" max="13835" width="13.44140625" style="175" bestFit="1" customWidth="1"/>
    <col min="13836" max="14080" width="9.109375" style="175"/>
    <col min="14081" max="14081" width="6.44140625" style="175" customWidth="1"/>
    <col min="14082" max="14082" width="61" style="175" customWidth="1"/>
    <col min="14083" max="14083" width="6" style="175" bestFit="1" customWidth="1"/>
    <col min="14084" max="14084" width="6.109375" style="175" bestFit="1" customWidth="1"/>
    <col min="14085" max="14085" width="10.5546875" style="175" customWidth="1"/>
    <col min="14086" max="14086" width="10.44140625" style="175" bestFit="1" customWidth="1"/>
    <col min="14087" max="14089" width="9.109375" style="175"/>
    <col min="14090" max="14091" width="13.44140625" style="175" bestFit="1" customWidth="1"/>
    <col min="14092" max="14336" width="9.109375" style="175"/>
    <col min="14337" max="14337" width="6.44140625" style="175" customWidth="1"/>
    <col min="14338" max="14338" width="61" style="175" customWidth="1"/>
    <col min="14339" max="14339" width="6" style="175" bestFit="1" customWidth="1"/>
    <col min="14340" max="14340" width="6.109375" style="175" bestFit="1" customWidth="1"/>
    <col min="14341" max="14341" width="10.5546875" style="175" customWidth="1"/>
    <col min="14342" max="14342" width="10.44140625" style="175" bestFit="1" customWidth="1"/>
    <col min="14343" max="14345" width="9.109375" style="175"/>
    <col min="14346" max="14347" width="13.44140625" style="175" bestFit="1" customWidth="1"/>
    <col min="14348" max="14592" width="9.109375" style="175"/>
    <col min="14593" max="14593" width="6.44140625" style="175" customWidth="1"/>
    <col min="14594" max="14594" width="61" style="175" customWidth="1"/>
    <col min="14595" max="14595" width="6" style="175" bestFit="1" customWidth="1"/>
    <col min="14596" max="14596" width="6.109375" style="175" bestFit="1" customWidth="1"/>
    <col min="14597" max="14597" width="10.5546875" style="175" customWidth="1"/>
    <col min="14598" max="14598" width="10.44140625" style="175" bestFit="1" customWidth="1"/>
    <col min="14599" max="14601" width="9.109375" style="175"/>
    <col min="14602" max="14603" width="13.44140625" style="175" bestFit="1" customWidth="1"/>
    <col min="14604" max="14848" width="9.109375" style="175"/>
    <col min="14849" max="14849" width="6.44140625" style="175" customWidth="1"/>
    <col min="14850" max="14850" width="61" style="175" customWidth="1"/>
    <col min="14851" max="14851" width="6" style="175" bestFit="1" customWidth="1"/>
    <col min="14852" max="14852" width="6.109375" style="175" bestFit="1" customWidth="1"/>
    <col min="14853" max="14853" width="10.5546875" style="175" customWidth="1"/>
    <col min="14854" max="14854" width="10.44140625" style="175" bestFit="1" customWidth="1"/>
    <col min="14855" max="14857" width="9.109375" style="175"/>
    <col min="14858" max="14859" width="13.44140625" style="175" bestFit="1" customWidth="1"/>
    <col min="14860" max="15104" width="9.109375" style="175"/>
    <col min="15105" max="15105" width="6.44140625" style="175" customWidth="1"/>
    <col min="15106" max="15106" width="61" style="175" customWidth="1"/>
    <col min="15107" max="15107" width="6" style="175" bestFit="1" customWidth="1"/>
    <col min="15108" max="15108" width="6.109375" style="175" bestFit="1" customWidth="1"/>
    <col min="15109" max="15109" width="10.5546875" style="175" customWidth="1"/>
    <col min="15110" max="15110" width="10.44140625" style="175" bestFit="1" customWidth="1"/>
    <col min="15111" max="15113" width="9.109375" style="175"/>
    <col min="15114" max="15115" width="13.44140625" style="175" bestFit="1" customWidth="1"/>
    <col min="15116" max="15360" width="9.109375" style="175"/>
    <col min="15361" max="15361" width="6.44140625" style="175" customWidth="1"/>
    <col min="15362" max="15362" width="61" style="175" customWidth="1"/>
    <col min="15363" max="15363" width="6" style="175" bestFit="1" customWidth="1"/>
    <col min="15364" max="15364" width="6.109375" style="175" bestFit="1" customWidth="1"/>
    <col min="15365" max="15365" width="10.5546875" style="175" customWidth="1"/>
    <col min="15366" max="15366" width="10.44140625" style="175" bestFit="1" customWidth="1"/>
    <col min="15367" max="15369" width="9.109375" style="175"/>
    <col min="15370" max="15371" width="13.44140625" style="175" bestFit="1" customWidth="1"/>
    <col min="15372" max="15616" width="9.109375" style="175"/>
    <col min="15617" max="15617" width="6.44140625" style="175" customWidth="1"/>
    <col min="15618" max="15618" width="61" style="175" customWidth="1"/>
    <col min="15619" max="15619" width="6" style="175" bestFit="1" customWidth="1"/>
    <col min="15620" max="15620" width="6.109375" style="175" bestFit="1" customWidth="1"/>
    <col min="15621" max="15621" width="10.5546875" style="175" customWidth="1"/>
    <col min="15622" max="15622" width="10.44140625" style="175" bestFit="1" customWidth="1"/>
    <col min="15623" max="15625" width="9.109375" style="175"/>
    <col min="15626" max="15627" width="13.44140625" style="175" bestFit="1" customWidth="1"/>
    <col min="15628" max="15872" width="9.109375" style="175"/>
    <col min="15873" max="15873" width="6.44140625" style="175" customWidth="1"/>
    <col min="15874" max="15874" width="61" style="175" customWidth="1"/>
    <col min="15875" max="15875" width="6" style="175" bestFit="1" customWidth="1"/>
    <col min="15876" max="15876" width="6.109375" style="175" bestFit="1" customWidth="1"/>
    <col min="15877" max="15877" width="10.5546875" style="175" customWidth="1"/>
    <col min="15878" max="15878" width="10.44140625" style="175" bestFit="1" customWidth="1"/>
    <col min="15879" max="15881" width="9.109375" style="175"/>
    <col min="15882" max="15883" width="13.44140625" style="175" bestFit="1" customWidth="1"/>
    <col min="15884" max="16128" width="9.109375" style="175"/>
    <col min="16129" max="16129" width="6.44140625" style="175" customWidth="1"/>
    <col min="16130" max="16130" width="61" style="175" customWidth="1"/>
    <col min="16131" max="16131" width="6" style="175" bestFit="1" customWidth="1"/>
    <col min="16132" max="16132" width="6.109375" style="175" bestFit="1" customWidth="1"/>
    <col min="16133" max="16133" width="10.5546875" style="175" customWidth="1"/>
    <col min="16134" max="16134" width="10.44140625" style="175" bestFit="1" customWidth="1"/>
    <col min="16135" max="16137" width="9.109375" style="175"/>
    <col min="16138" max="16139" width="13.44140625" style="175" bestFit="1" customWidth="1"/>
    <col min="16140" max="16384" width="9.109375" style="175"/>
  </cols>
  <sheetData>
    <row r="1" spans="1:6" s="174" customFormat="1" ht="18" thickBot="1" x14ac:dyDescent="0.35">
      <c r="A1" s="330" t="s">
        <v>375</v>
      </c>
      <c r="B1" s="330"/>
      <c r="C1" s="330"/>
      <c r="D1" s="330"/>
      <c r="E1" s="330"/>
      <c r="F1" s="330"/>
    </row>
    <row r="2" spans="1:6" s="177" customFormat="1" ht="24" customHeight="1" thickBot="1" x14ac:dyDescent="0.35">
      <c r="A2" s="323" t="s">
        <v>328</v>
      </c>
      <c r="B2" s="324"/>
      <c r="C2" s="324"/>
      <c r="D2" s="324"/>
      <c r="E2" s="325" t="s">
        <v>329</v>
      </c>
      <c r="F2" s="326"/>
    </row>
    <row r="3" spans="1:6" s="181" customFormat="1" ht="27.6" x14ac:dyDescent="0.3">
      <c r="A3" s="178" t="s">
        <v>321</v>
      </c>
      <c r="B3" s="179" t="s">
        <v>100</v>
      </c>
      <c r="C3" s="179" t="s">
        <v>330</v>
      </c>
      <c r="D3" s="179" t="s">
        <v>331</v>
      </c>
      <c r="E3" s="179" t="s">
        <v>332</v>
      </c>
      <c r="F3" s="180" t="s">
        <v>333</v>
      </c>
    </row>
    <row r="4" spans="1:6" s="177" customFormat="1" ht="27.6" x14ac:dyDescent="0.3">
      <c r="A4" s="182">
        <v>1</v>
      </c>
      <c r="B4" s="183" t="s">
        <v>334</v>
      </c>
      <c r="C4" s="184"/>
      <c r="D4" s="185"/>
      <c r="E4" s="184"/>
      <c r="F4" s="186"/>
    </row>
    <row r="5" spans="1:6" s="177" customFormat="1" ht="15.6" x14ac:dyDescent="0.3">
      <c r="A5" s="182">
        <v>1.1000000000000001</v>
      </c>
      <c r="B5" s="183" t="s">
        <v>335</v>
      </c>
      <c r="C5" s="184"/>
      <c r="D5" s="187"/>
      <c r="E5" s="184"/>
      <c r="F5" s="186"/>
    </row>
    <row r="6" spans="1:6" s="177" customFormat="1" ht="15.6" x14ac:dyDescent="0.3">
      <c r="A6" s="182" t="s">
        <v>336</v>
      </c>
      <c r="B6" s="183" t="s">
        <v>337</v>
      </c>
      <c r="C6" s="184"/>
      <c r="D6" s="187"/>
      <c r="E6" s="184"/>
      <c r="F6" s="186"/>
    </row>
    <row r="7" spans="1:6" s="177" customFormat="1" ht="15.6" x14ac:dyDescent="0.3">
      <c r="A7" s="182"/>
      <c r="B7" s="185" t="s">
        <v>376</v>
      </c>
      <c r="C7" s="184">
        <v>1</v>
      </c>
      <c r="D7" s="184" t="s">
        <v>316</v>
      </c>
      <c r="E7" s="184"/>
      <c r="F7" s="186"/>
    </row>
    <row r="8" spans="1:6" s="177" customFormat="1" ht="15.6" x14ac:dyDescent="0.3">
      <c r="A8" s="182"/>
      <c r="B8" s="185" t="s">
        <v>339</v>
      </c>
      <c r="C8" s="184">
        <v>1</v>
      </c>
      <c r="D8" s="184" t="s">
        <v>316</v>
      </c>
      <c r="E8" s="184"/>
      <c r="F8" s="186"/>
    </row>
    <row r="9" spans="1:6" s="177" customFormat="1" ht="27.6" x14ac:dyDescent="0.3">
      <c r="A9" s="182">
        <v>1.2</v>
      </c>
      <c r="B9" s="188" t="s">
        <v>340</v>
      </c>
      <c r="C9" s="184"/>
      <c r="D9" s="184"/>
      <c r="E9" s="184"/>
      <c r="F9" s="186"/>
    </row>
    <row r="10" spans="1:6" s="177" customFormat="1" ht="15.6" x14ac:dyDescent="0.3">
      <c r="A10" s="182" t="s">
        <v>341</v>
      </c>
      <c r="B10" s="183" t="s">
        <v>342</v>
      </c>
      <c r="C10" s="184"/>
      <c r="D10" s="184"/>
      <c r="E10" s="184"/>
      <c r="F10" s="186"/>
    </row>
    <row r="11" spans="1:6" s="177" customFormat="1" ht="15.6" x14ac:dyDescent="0.3">
      <c r="A11" s="182"/>
      <c r="B11" s="185" t="s">
        <v>377</v>
      </c>
      <c r="C11" s="184">
        <v>1</v>
      </c>
      <c r="D11" s="184" t="s">
        <v>316</v>
      </c>
      <c r="E11" s="184"/>
      <c r="F11" s="186"/>
    </row>
    <row r="12" spans="1:6" s="177" customFormat="1" ht="15.6" x14ac:dyDescent="0.3">
      <c r="A12" s="182"/>
      <c r="B12" s="185" t="s">
        <v>378</v>
      </c>
      <c r="C12" s="184">
        <v>2</v>
      </c>
      <c r="D12" s="184" t="s">
        <v>316</v>
      </c>
      <c r="E12" s="184"/>
      <c r="F12" s="186"/>
    </row>
    <row r="13" spans="1:6" s="177" customFormat="1" ht="15.6" x14ac:dyDescent="0.3">
      <c r="A13" s="182"/>
      <c r="B13" s="185" t="s">
        <v>345</v>
      </c>
      <c r="C13" s="184">
        <v>2</v>
      </c>
      <c r="D13" s="184" t="s">
        <v>316</v>
      </c>
      <c r="E13" s="184"/>
      <c r="F13" s="186"/>
    </row>
    <row r="14" spans="1:6" s="177" customFormat="1" ht="15.6" x14ac:dyDescent="0.3">
      <c r="A14" s="182"/>
      <c r="B14" s="185" t="s">
        <v>379</v>
      </c>
      <c r="C14" s="184">
        <v>1</v>
      </c>
      <c r="D14" s="184" t="s">
        <v>316</v>
      </c>
      <c r="E14" s="184"/>
      <c r="F14" s="186"/>
    </row>
    <row r="15" spans="1:6" s="177" customFormat="1" ht="15.6" x14ac:dyDescent="0.3">
      <c r="A15" s="182" t="s">
        <v>380</v>
      </c>
      <c r="B15" s="183" t="s">
        <v>381</v>
      </c>
      <c r="C15" s="184"/>
      <c r="D15" s="184"/>
      <c r="E15" s="184"/>
      <c r="F15" s="186"/>
    </row>
    <row r="16" spans="1:6" s="177" customFormat="1" ht="15.6" x14ac:dyDescent="0.3">
      <c r="A16" s="182"/>
      <c r="B16" s="185" t="s">
        <v>382</v>
      </c>
      <c r="C16" s="184">
        <v>1</v>
      </c>
      <c r="D16" s="184" t="s">
        <v>316</v>
      </c>
      <c r="E16" s="184"/>
      <c r="F16" s="186"/>
    </row>
    <row r="17" spans="1:10" s="177" customFormat="1" ht="15.6" x14ac:dyDescent="0.3">
      <c r="A17" s="182"/>
      <c r="B17" s="185" t="s">
        <v>377</v>
      </c>
      <c r="C17" s="184">
        <v>2</v>
      </c>
      <c r="D17" s="184" t="s">
        <v>316</v>
      </c>
      <c r="E17" s="184"/>
      <c r="F17" s="186"/>
    </row>
    <row r="18" spans="1:10" s="177" customFormat="1" ht="16.2" thickBot="1" x14ac:dyDescent="0.35">
      <c r="A18" s="182"/>
      <c r="B18" s="185"/>
      <c r="C18" s="184"/>
      <c r="D18" s="184"/>
      <c r="E18" s="184"/>
      <c r="F18" s="186"/>
    </row>
    <row r="19" spans="1:10" s="177" customFormat="1" ht="15.6" x14ac:dyDescent="0.3">
      <c r="A19" s="193"/>
      <c r="B19" s="327" t="s">
        <v>383</v>
      </c>
      <c r="C19" s="327"/>
      <c r="D19" s="327"/>
      <c r="E19" s="194"/>
      <c r="F19" s="195"/>
    </row>
    <row r="20" spans="1:10" s="177" customFormat="1" ht="15.6" x14ac:dyDescent="0.3">
      <c r="A20" s="182"/>
      <c r="B20" s="328" t="s">
        <v>349</v>
      </c>
      <c r="C20" s="328"/>
      <c r="D20" s="328"/>
      <c r="E20" s="196"/>
      <c r="F20" s="197"/>
    </row>
    <row r="21" spans="1:10" s="177" customFormat="1" ht="16.2" thickBot="1" x14ac:dyDescent="0.35">
      <c r="A21" s="198"/>
      <c r="B21" s="329" t="s">
        <v>350</v>
      </c>
      <c r="C21" s="329"/>
      <c r="D21" s="329"/>
      <c r="E21" s="199"/>
      <c r="F21" s="200"/>
    </row>
    <row r="22" spans="1:10" s="177" customFormat="1" ht="15.6" x14ac:dyDescent="0.3">
      <c r="A22" s="201"/>
      <c r="B22" s="202"/>
      <c r="C22" s="202"/>
      <c r="D22" s="202"/>
      <c r="E22" s="176"/>
      <c r="F22" s="203"/>
    </row>
    <row r="23" spans="1:10" ht="14.4" thickBot="1" x14ac:dyDescent="0.35">
      <c r="A23" s="204" t="s">
        <v>351</v>
      </c>
      <c r="B23" s="205"/>
      <c r="F23" s="207"/>
    </row>
    <row r="24" spans="1:10" ht="29.4" customHeight="1" thickBot="1" x14ac:dyDescent="0.35">
      <c r="A24" s="193" t="s">
        <v>352</v>
      </c>
      <c r="B24" s="208" t="s">
        <v>100</v>
      </c>
      <c r="C24" s="208" t="s">
        <v>353</v>
      </c>
      <c r="D24" s="209" t="s">
        <v>331</v>
      </c>
      <c r="E24" s="210" t="s">
        <v>354</v>
      </c>
      <c r="F24" s="211" t="s">
        <v>355</v>
      </c>
    </row>
    <row r="25" spans="1:10" x14ac:dyDescent="0.3">
      <c r="A25" s="212">
        <v>1</v>
      </c>
      <c r="B25" s="213" t="s">
        <v>356</v>
      </c>
      <c r="C25" s="214"/>
      <c r="D25" s="214"/>
      <c r="E25" s="214"/>
      <c r="F25" s="215"/>
    </row>
    <row r="26" spans="1:10" x14ac:dyDescent="0.3">
      <c r="A26" s="216"/>
      <c r="B26" s="217" t="s">
        <v>357</v>
      </c>
      <c r="C26" s="218"/>
      <c r="D26" s="219"/>
      <c r="E26" s="218"/>
      <c r="F26" s="220"/>
    </row>
    <row r="27" spans="1:10" x14ac:dyDescent="0.3">
      <c r="A27" s="216"/>
      <c r="B27" s="221" t="s">
        <v>358</v>
      </c>
      <c r="C27" s="184">
        <v>1</v>
      </c>
      <c r="D27" s="184" t="s">
        <v>316</v>
      </c>
      <c r="E27" s="222"/>
      <c r="F27" s="223"/>
      <c r="G27" s="224"/>
      <c r="H27" s="224"/>
      <c r="I27" s="224"/>
      <c r="J27" s="224"/>
    </row>
    <row r="28" spans="1:10" ht="27.6" x14ac:dyDescent="0.3">
      <c r="A28" s="216"/>
      <c r="B28" s="221" t="s">
        <v>359</v>
      </c>
      <c r="C28" s="184">
        <v>1</v>
      </c>
      <c r="D28" s="184" t="s">
        <v>316</v>
      </c>
      <c r="E28" s="222"/>
      <c r="F28" s="223"/>
      <c r="G28" s="224"/>
      <c r="H28" s="224"/>
      <c r="I28" s="224"/>
      <c r="J28" s="224"/>
    </row>
    <row r="29" spans="1:10" x14ac:dyDescent="0.3">
      <c r="A29" s="216"/>
      <c r="B29" s="221" t="s">
        <v>360</v>
      </c>
      <c r="C29" s="184">
        <v>1</v>
      </c>
      <c r="D29" s="184" t="s">
        <v>316</v>
      </c>
      <c r="E29" s="222"/>
      <c r="F29" s="223"/>
      <c r="G29" s="224"/>
      <c r="H29" s="224"/>
      <c r="I29" s="224"/>
      <c r="J29" s="224"/>
    </row>
    <row r="30" spans="1:10" x14ac:dyDescent="0.3">
      <c r="A30" s="225">
        <v>2</v>
      </c>
      <c r="B30" s="226" t="s">
        <v>361</v>
      </c>
      <c r="C30" s="184"/>
      <c r="D30" s="184"/>
      <c r="E30" s="218"/>
      <c r="F30" s="223"/>
    </row>
    <row r="31" spans="1:10" ht="17.25" customHeight="1" x14ac:dyDescent="0.3">
      <c r="A31" s="227"/>
      <c r="B31" s="185" t="s">
        <v>362</v>
      </c>
      <c r="C31" s="184">
        <v>6</v>
      </c>
      <c r="D31" s="184" t="s">
        <v>316</v>
      </c>
      <c r="E31" s="184"/>
      <c r="F31" s="186"/>
    </row>
    <row r="32" spans="1:10" ht="17.25" customHeight="1" x14ac:dyDescent="0.3">
      <c r="A32" s="227"/>
      <c r="B32" s="185" t="s">
        <v>384</v>
      </c>
      <c r="C32" s="184">
        <v>3</v>
      </c>
      <c r="D32" s="184" t="s">
        <v>316</v>
      </c>
      <c r="E32" s="184"/>
      <c r="F32" s="186"/>
    </row>
    <row r="33" spans="1:197" s="177" customFormat="1" ht="15.6" x14ac:dyDescent="0.3">
      <c r="A33" s="225">
        <v>3</v>
      </c>
      <c r="B33" s="228" t="s">
        <v>363</v>
      </c>
      <c r="C33" s="184"/>
      <c r="D33" s="184"/>
      <c r="E33" s="184"/>
      <c r="F33" s="186"/>
    </row>
    <row r="34" spans="1:197" ht="27.6" x14ac:dyDescent="0.3">
      <c r="A34" s="225" t="s">
        <v>108</v>
      </c>
      <c r="B34" s="221" t="s">
        <v>364</v>
      </c>
      <c r="C34" s="184">
        <v>75</v>
      </c>
      <c r="D34" s="219" t="s">
        <v>201</v>
      </c>
      <c r="E34" s="229"/>
      <c r="F34" s="223"/>
    </row>
    <row r="35" spans="1:197" ht="28.5" customHeight="1" x14ac:dyDescent="0.3">
      <c r="A35" s="320">
        <v>4</v>
      </c>
      <c r="B35" s="221" t="s">
        <v>366</v>
      </c>
      <c r="C35" s="184"/>
      <c r="D35" s="184"/>
      <c r="E35" s="184"/>
      <c r="F35" s="223"/>
    </row>
    <row r="36" spans="1:197" x14ac:dyDescent="0.3">
      <c r="A36" s="321"/>
      <c r="B36" s="221" t="s">
        <v>367</v>
      </c>
      <c r="C36" s="184">
        <v>40</v>
      </c>
      <c r="D36" s="184" t="s">
        <v>201</v>
      </c>
      <c r="E36" s="184"/>
      <c r="F36" s="223"/>
    </row>
    <row r="37" spans="1:197" x14ac:dyDescent="0.3">
      <c r="A37" s="216">
        <v>5</v>
      </c>
      <c r="B37" s="217" t="s">
        <v>368</v>
      </c>
      <c r="C37" s="219"/>
      <c r="D37" s="219"/>
      <c r="E37" s="219"/>
      <c r="F37" s="223"/>
    </row>
    <row r="38" spans="1:197" ht="30.75" customHeight="1" x14ac:dyDescent="0.3">
      <c r="A38" s="216"/>
      <c r="B38" s="230" t="s">
        <v>369</v>
      </c>
      <c r="C38" s="184">
        <v>150</v>
      </c>
      <c r="D38" s="184" t="s">
        <v>201</v>
      </c>
      <c r="E38" s="218"/>
      <c r="F38" s="223"/>
    </row>
    <row r="39" spans="1:197" s="174" customFormat="1" ht="27.75" customHeight="1" x14ac:dyDescent="0.3">
      <c r="A39" s="231"/>
      <c r="B39" s="232" t="s">
        <v>370</v>
      </c>
      <c r="C39" s="218"/>
      <c r="D39" s="191" t="s">
        <v>201</v>
      </c>
      <c r="E39" s="218"/>
      <c r="F39" s="223"/>
    </row>
    <row r="40" spans="1:197" s="174" customFormat="1" x14ac:dyDescent="0.25">
      <c r="A40" s="216"/>
      <c r="B40" s="233"/>
      <c r="C40" s="234"/>
      <c r="D40" s="219"/>
      <c r="E40" s="235"/>
      <c r="F40" s="236"/>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1"/>
      <c r="FW40" s="151"/>
      <c r="FX40" s="151"/>
      <c r="FY40" s="151"/>
      <c r="FZ40" s="151"/>
      <c r="GA40" s="151"/>
      <c r="GB40" s="151"/>
      <c r="GC40" s="151"/>
      <c r="GD40" s="151"/>
      <c r="GE40" s="151"/>
      <c r="GF40" s="151"/>
      <c r="GG40" s="151"/>
      <c r="GH40" s="151"/>
      <c r="GI40" s="151"/>
      <c r="GJ40" s="151"/>
      <c r="GK40" s="151"/>
      <c r="GL40" s="151"/>
      <c r="GM40" s="151"/>
      <c r="GN40" s="151"/>
      <c r="GO40" s="151"/>
    </row>
    <row r="41" spans="1:197" s="205" customFormat="1" ht="14.4" thickBot="1" x14ac:dyDescent="0.35">
      <c r="A41" s="198"/>
      <c r="B41" s="237" t="s">
        <v>372</v>
      </c>
      <c r="C41" s="199"/>
      <c r="D41" s="238"/>
      <c r="E41" s="239"/>
      <c r="F41" s="240"/>
    </row>
    <row r="42" spans="1:197" ht="12" customHeight="1" thickBot="1" x14ac:dyDescent="0.35">
      <c r="D42" s="175"/>
      <c r="F42" s="206"/>
    </row>
    <row r="43" spans="1:197" x14ac:dyDescent="0.3">
      <c r="B43" s="241" t="s">
        <v>373</v>
      </c>
      <c r="C43" s="242"/>
      <c r="D43" s="242"/>
      <c r="E43" s="243"/>
      <c r="F43" s="244"/>
    </row>
    <row r="44" spans="1:197" x14ac:dyDescent="0.3">
      <c r="B44" s="245"/>
      <c r="C44" s="219"/>
      <c r="D44" s="219"/>
      <c r="E44" s="246"/>
      <c r="F44" s="247"/>
    </row>
    <row r="45" spans="1:197" ht="14.4" thickBot="1" x14ac:dyDescent="0.35">
      <c r="B45" s="248" t="s">
        <v>374</v>
      </c>
      <c r="C45" s="249"/>
      <c r="D45" s="238"/>
      <c r="E45" s="250"/>
      <c r="F45" s="251"/>
    </row>
    <row r="46" spans="1:197" ht="12" customHeight="1" x14ac:dyDescent="0.3">
      <c r="D46" s="175"/>
      <c r="F46" s="206"/>
    </row>
    <row r="47" spans="1:197" x14ac:dyDescent="0.3">
      <c r="B47" s="252"/>
    </row>
    <row r="48" spans="1:197" customFormat="1" ht="14.4" x14ac:dyDescent="0.3"/>
    <row r="49" customFormat="1" ht="14.4" x14ac:dyDescent="0.3"/>
    <row r="50" customFormat="1" ht="14.4" x14ac:dyDescent="0.3"/>
    <row r="51" customFormat="1" ht="14.4" x14ac:dyDescent="0.3"/>
  </sheetData>
  <mergeCells count="7">
    <mergeCell ref="A35:A36"/>
    <mergeCell ref="A1:F1"/>
    <mergeCell ref="A2:D2"/>
    <mergeCell ref="E2:F2"/>
    <mergeCell ref="B19:D19"/>
    <mergeCell ref="B20:D20"/>
    <mergeCell ref="B21:D21"/>
  </mergeCells>
  <pageMargins left="0.7" right="0.7" top="0.75" bottom="0.75" header="0.3" footer="0.3"/>
  <pageSetup paperSize="9" scale="87"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MAIN SUMMERY</vt:lpstr>
      <vt:lpstr>SUMMERY </vt:lpstr>
      <vt:lpstr>BASEMENT FLOOR</vt:lpstr>
      <vt:lpstr>GROUND FLOOR</vt:lpstr>
      <vt:lpstr>FIRST FLOOR</vt:lpstr>
      <vt:lpstr>Ele BOQ</vt:lpstr>
      <vt:lpstr>HVAC Summery</vt:lpstr>
      <vt:lpstr>VRV Basement</vt:lpstr>
      <vt:lpstr>VRV ground</vt:lpstr>
      <vt:lpstr>VRV First</vt:lpstr>
      <vt:lpstr>AV Boq</vt:lpstr>
      <vt:lpstr>'AV Boq'!Print_Area</vt:lpstr>
      <vt:lpstr>'BASEMENT FLOOR'!Print_Area</vt:lpstr>
      <vt:lpstr>'GROUND FLOOR'!Print_Area</vt:lpstr>
      <vt:lpstr>'HVAC Summery'!Print_Area</vt:lpstr>
      <vt:lpstr>'MAIN SUMMERY'!Print_Area</vt:lpstr>
      <vt:lpstr>'SUMMERY '!Print_Area</vt:lpstr>
      <vt:lpstr>'BASEMENT FLOOR'!Print_Titles</vt:lpstr>
      <vt:lpstr>'FIRST FLOOR'!Print_Titles</vt:lpstr>
      <vt:lpstr>'GROUND FLOOR'!Print_Titles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ssv</dc:creator>
  <cp:lastModifiedBy>HP</cp:lastModifiedBy>
  <cp:lastPrinted>2022-01-03T17:50:58Z</cp:lastPrinted>
  <dcterms:created xsi:type="dcterms:W3CDTF">2011-01-31T12:40:15Z</dcterms:created>
  <dcterms:modified xsi:type="dcterms:W3CDTF">2022-01-03T17:51:44Z</dcterms:modified>
</cp:coreProperties>
</file>