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1840" windowHeight="13740"/>
  </bookViews>
  <sheets>
    <sheet name="BOQ" sheetId="7" r:id="rId1"/>
    <sheet name="MR GRADE QUOTATION" sheetId="6" state="hidden" r:id="rId2"/>
  </sheets>
  <definedNames>
    <definedName name="_xlnm._FilterDatabase" localSheetId="0" hidden="1">BOQ!$A$42:$L$76</definedName>
    <definedName name="_xlnm.Print_Area" localSheetId="0">BOQ!$A$1:$L$333</definedName>
    <definedName name="_xlnm.Print_Area" localSheetId="1">'MR GRADE QUOTATION'!$A$1:$M$191</definedName>
    <definedName name="_xlnm.Print_Titles" localSheetId="0">BOQ!$43:$43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8" i="7"/>
  <c r="J313"/>
  <c r="J312"/>
  <c r="J310"/>
  <c r="J306"/>
  <c r="J305"/>
  <c r="J304"/>
  <c r="J303"/>
  <c r="J299"/>
  <c r="J298"/>
  <c r="J297"/>
  <c r="J296"/>
  <c r="J295"/>
  <c r="J294"/>
  <c r="J293"/>
  <c r="J292"/>
  <c r="J291"/>
  <c r="J290"/>
  <c r="J289"/>
  <c r="J284"/>
  <c r="J283"/>
  <c r="J282"/>
  <c r="J281"/>
  <c r="J280"/>
  <c r="J279"/>
  <c r="J278"/>
  <c r="J277"/>
  <c r="J276"/>
  <c r="J275"/>
  <c r="J274"/>
  <c r="J273"/>
  <c r="J272"/>
  <c r="J271"/>
  <c r="I251" l="1"/>
  <c r="I250"/>
  <c r="I158"/>
  <c r="I233"/>
  <c r="I232"/>
  <c r="I231"/>
  <c r="I242"/>
  <c r="I241"/>
  <c r="I253"/>
  <c r="I252"/>
  <c r="I243"/>
  <c r="I254"/>
  <c r="I221"/>
  <c r="I220"/>
  <c r="I219"/>
  <c r="I191"/>
  <c r="I192"/>
  <c r="I193"/>
  <c r="I197"/>
  <c r="I196"/>
  <c r="I209"/>
  <c r="I206"/>
  <c r="I208"/>
  <c r="I195"/>
  <c r="I194"/>
  <c r="I207"/>
  <c r="I205"/>
  <c r="I190"/>
  <c r="I175"/>
  <c r="I174"/>
  <c r="I173"/>
  <c r="I161"/>
  <c r="I160"/>
  <c r="I176"/>
  <c r="I177"/>
  <c r="I179"/>
  <c r="I178"/>
  <c r="I164"/>
  <c r="I142"/>
  <c r="I141"/>
  <c r="I85"/>
  <c r="I73"/>
  <c r="I72"/>
  <c r="I181"/>
  <c r="I180"/>
  <c r="I148"/>
  <c r="I147"/>
  <c r="I150"/>
  <c r="I149"/>
  <c r="I75"/>
  <c r="I74"/>
  <c r="I62"/>
  <c r="I61"/>
  <c r="I59"/>
  <c r="I58"/>
  <c r="I88"/>
  <c r="I87"/>
  <c r="I130"/>
  <c r="I134"/>
  <c r="I133"/>
  <c r="I132"/>
  <c r="I131"/>
  <c r="I139"/>
  <c r="I162"/>
  <c r="I163"/>
  <c r="I71"/>
  <c r="I70"/>
  <c r="I230"/>
  <c r="I229"/>
  <c r="I228"/>
  <c r="I227"/>
  <c r="I226"/>
  <c r="I225"/>
  <c r="I224"/>
  <c r="I240"/>
  <c r="I239"/>
  <c r="I238"/>
  <c r="I237"/>
  <c r="I236"/>
  <c r="I249"/>
  <c r="I248"/>
  <c r="I247"/>
  <c r="I246"/>
  <c r="I218"/>
  <c r="I217"/>
  <c r="I216"/>
  <c r="I215"/>
  <c r="I214"/>
  <c r="I202"/>
  <c r="I201"/>
  <c r="I200"/>
  <c r="I189"/>
  <c r="I188"/>
  <c r="I187"/>
  <c r="I186"/>
  <c r="I185"/>
  <c r="I184"/>
  <c r="I172"/>
  <c r="I171"/>
  <c r="I170"/>
  <c r="I169"/>
  <c r="I168"/>
  <c r="I167"/>
  <c r="I159"/>
  <c r="I157"/>
  <c r="I156"/>
  <c r="I155"/>
  <c r="I154"/>
  <c r="I153"/>
  <c r="I146"/>
  <c r="I145"/>
  <c r="I144"/>
  <c r="I143"/>
  <c r="I140"/>
  <c r="I138"/>
  <c r="I137"/>
  <c r="I129"/>
  <c r="I128"/>
  <c r="I127"/>
  <c r="I126"/>
  <c r="I125"/>
  <c r="I124"/>
  <c r="I123"/>
  <c r="I122"/>
  <c r="I121"/>
  <c r="I120"/>
  <c r="I119"/>
  <c r="I118"/>
  <c r="I117"/>
  <c r="I116"/>
  <c r="I115"/>
  <c r="I114"/>
  <c r="I113"/>
  <c r="I112"/>
  <c r="I111"/>
  <c r="I110"/>
  <c r="I109"/>
  <c r="I108"/>
  <c r="I107"/>
  <c r="I106"/>
  <c r="I105"/>
  <c r="I104"/>
  <c r="I103"/>
  <c r="I102"/>
  <c r="I101"/>
  <c r="I100"/>
  <c r="I99"/>
  <c r="I98"/>
  <c r="I97"/>
  <c r="I96"/>
  <c r="I95"/>
  <c r="I94"/>
  <c r="I93"/>
  <c r="I92"/>
  <c r="I91"/>
  <c r="I86"/>
  <c r="I84"/>
  <c r="I83"/>
  <c r="I82"/>
  <c r="I81"/>
  <c r="I80"/>
  <c r="I69"/>
  <c r="I68"/>
  <c r="I67"/>
  <c r="I66"/>
  <c r="I65"/>
  <c r="I60"/>
  <c r="I57"/>
  <c r="I56"/>
  <c r="I55"/>
  <c r="I54"/>
  <c r="I53"/>
  <c r="I52"/>
  <c r="I51"/>
  <c r="I50"/>
  <c r="I49"/>
  <c r="I48"/>
  <c r="I47"/>
  <c r="I46"/>
  <c r="L143" i="6" l="1"/>
  <c r="M140"/>
  <c r="M139"/>
  <c r="M138"/>
  <c r="M137"/>
  <c r="M136"/>
  <c r="M102"/>
  <c r="M101"/>
  <c r="M100"/>
  <c r="M99"/>
  <c r="M97"/>
  <c r="M96"/>
  <c r="M95"/>
  <c r="M94"/>
  <c r="M93"/>
  <c r="M92"/>
  <c r="M91"/>
  <c r="M90"/>
  <c r="M89"/>
  <c r="M88"/>
  <c r="M87"/>
  <c r="M86"/>
  <c r="M84"/>
  <c r="M83"/>
  <c r="M81"/>
  <c r="M80"/>
  <c r="I80"/>
  <c r="M79"/>
  <c r="I79"/>
  <c r="M78"/>
  <c r="I78"/>
  <c r="M77"/>
  <c r="I77"/>
  <c r="M76"/>
  <c r="I76"/>
  <c r="M75"/>
  <c r="I75"/>
  <c r="M74"/>
  <c r="I74"/>
  <c r="M73"/>
  <c r="I73"/>
  <c r="M72"/>
  <c r="I72"/>
  <c r="M70"/>
  <c r="M69"/>
  <c r="M67"/>
  <c r="M66"/>
  <c r="I66"/>
  <c r="F66"/>
  <c r="M65"/>
  <c r="I65"/>
  <c r="M64"/>
  <c r="I64"/>
  <c r="M63"/>
  <c r="I63"/>
  <c r="M62"/>
  <c r="I62"/>
  <c r="M61"/>
  <c r="I61"/>
  <c r="M60"/>
  <c r="I60"/>
  <c r="M59"/>
  <c r="I59"/>
  <c r="M58"/>
  <c r="I58"/>
  <c r="M56"/>
  <c r="M54"/>
  <c r="M52"/>
  <c r="I52"/>
  <c r="M51"/>
  <c r="I51"/>
  <c r="M50"/>
  <c r="I50"/>
  <c r="M49"/>
  <c r="I49"/>
  <c r="M48"/>
  <c r="I48"/>
  <c r="M47"/>
  <c r="I47"/>
  <c r="M45"/>
  <c r="M43"/>
  <c r="I43"/>
  <c r="M42"/>
  <c r="I42"/>
  <c r="M41"/>
  <c r="I41"/>
  <c r="M40"/>
  <c r="I40"/>
  <c r="M39"/>
  <c r="I39"/>
  <c r="M38"/>
  <c r="I38"/>
  <c r="M37"/>
  <c r="I37"/>
  <c r="M36"/>
  <c r="I36"/>
  <c r="M35"/>
  <c r="I35"/>
  <c r="M34"/>
  <c r="I34"/>
  <c r="M33"/>
  <c r="I33"/>
  <c r="M32"/>
  <c r="I32"/>
  <c r="M31"/>
  <c r="I31"/>
  <c r="M30"/>
  <c r="I30"/>
  <c r="M28"/>
  <c r="M27"/>
  <c r="M26"/>
  <c r="I26"/>
  <c r="M24"/>
  <c r="M23"/>
  <c r="M21"/>
  <c r="I21"/>
  <c r="M20"/>
  <c r="I20"/>
  <c r="M19"/>
  <c r="I19"/>
  <c r="M18"/>
  <c r="I18"/>
  <c r="M17"/>
  <c r="I17"/>
  <c r="M15"/>
  <c r="M14"/>
  <c r="M13"/>
  <c r="I13"/>
  <c r="M12"/>
  <c r="I12"/>
</calcChain>
</file>

<file path=xl/sharedStrings.xml><?xml version="1.0" encoding="utf-8"?>
<sst xmlns="http://schemas.openxmlformats.org/spreadsheetml/2006/main" count="1978" uniqueCount="790">
  <si>
    <t>Client Name</t>
  </si>
  <si>
    <t>Property Address</t>
  </si>
  <si>
    <t>Project Type</t>
  </si>
  <si>
    <t>Scope</t>
  </si>
  <si>
    <t>Full Kitchen Turnkey</t>
  </si>
  <si>
    <t>Subject</t>
  </si>
  <si>
    <t>Intriora Tentative Quote</t>
  </si>
  <si>
    <t>Content</t>
  </si>
  <si>
    <t>We are grateful for providing us an opportunity in rendering our service for designing your residence.
This is the mutual understanding between the Client and INTRIORA on the detailed scope of work undertaken for the project.</t>
  </si>
  <si>
    <t>S.L</t>
  </si>
  <si>
    <t>ITEM NAME/CATEGORY</t>
  </si>
  <si>
    <t>SPECIFICATIONS</t>
  </si>
  <si>
    <t>UNIT</t>
  </si>
  <si>
    <t>W</t>
  </si>
  <si>
    <t>D</t>
  </si>
  <si>
    <t>H</t>
  </si>
  <si>
    <t>QTY</t>
  </si>
  <si>
    <t>PRICE</t>
  </si>
  <si>
    <t>DIS. PRICE</t>
  </si>
  <si>
    <t>TYPE</t>
  </si>
  <si>
    <t>TOTAL</t>
  </si>
  <si>
    <t>SFT</t>
  </si>
  <si>
    <t>Modular</t>
  </si>
  <si>
    <t>Sub Total</t>
  </si>
  <si>
    <t>Custom</t>
  </si>
  <si>
    <t>TV UNIT BOTTOM STORAGE</t>
  </si>
  <si>
    <t xml:space="preserve">PANELLING WITH LAMINATE </t>
  </si>
  <si>
    <t>Wallpaper or texture paint as per design.</t>
  </si>
  <si>
    <t>-</t>
  </si>
  <si>
    <t xml:space="preserve">     </t>
  </si>
  <si>
    <t>WARDROBE</t>
  </si>
  <si>
    <t>WARDROBE LOFT</t>
  </si>
  <si>
    <t>Custom made soft furnishing</t>
  </si>
  <si>
    <t>FABRIC HEADBOARD</t>
  </si>
  <si>
    <r>
      <rPr>
        <b/>
        <sz val="10"/>
        <rFont val="Century Gothic"/>
        <family val="2"/>
      </rPr>
      <t>structure material :</t>
    </r>
    <r>
      <rPr>
        <sz val="10"/>
        <rFont val="Century Gothic"/>
        <family val="2"/>
      </rPr>
      <t xml:space="preserve"> 50-100 mm thick ,2x2' grid panelling using 16mm plywood                             </t>
    </r>
    <r>
      <rPr>
        <b/>
        <sz val="10"/>
        <rFont val="Century Gothic"/>
        <family val="2"/>
      </rPr>
      <t>Finish material:50mm Thick cusion with Fabric,</t>
    </r>
    <r>
      <rPr>
        <sz val="10"/>
        <rFont val="Century Gothic"/>
        <family val="2"/>
      </rPr>
      <t>as approved for both side.</t>
    </r>
  </si>
  <si>
    <t>Soft Furnishing</t>
  </si>
  <si>
    <t>SIDE TABLE</t>
  </si>
  <si>
    <t>Decor</t>
  </si>
  <si>
    <t>FABRIC COT</t>
  </si>
  <si>
    <t>Grand Total</t>
  </si>
  <si>
    <t>GST</t>
  </si>
  <si>
    <t>False ceiling Standard Quality Xpert Channel (SFT)</t>
  </si>
  <si>
    <t>POOJA UNIT</t>
  </si>
  <si>
    <t xml:space="preserve"> KITCHEN</t>
  </si>
  <si>
    <t>KITCHEN BASE CABINET</t>
  </si>
  <si>
    <t>ACCESSORIES</t>
  </si>
  <si>
    <t>Tandem Box 65KG</t>
  </si>
  <si>
    <t>NO'S</t>
  </si>
  <si>
    <t>Accessories</t>
  </si>
  <si>
    <t>Gallery rod</t>
  </si>
  <si>
    <t>Thali basket S.S with Tandem Box</t>
  </si>
  <si>
    <t>Hittech Sensys 0 Crank Hinges</t>
  </si>
  <si>
    <t xml:space="preserve">Bottel pulout </t>
  </si>
  <si>
    <t>Pvc bubble embossed mat grey</t>
  </si>
  <si>
    <t>Legs</t>
  </si>
  <si>
    <t>PVC Skirting length</t>
  </si>
  <si>
    <t>Handles (G PROFILE\GOLA PROFILE)</t>
  </si>
  <si>
    <t>Hydrulic lift up</t>
  </si>
  <si>
    <t>Screws and Hardwares</t>
  </si>
  <si>
    <t xml:space="preserve"> IN WORDS</t>
  </si>
  <si>
    <t xml:space="preserve">      </t>
  </si>
  <si>
    <r>
      <rPr>
        <b/>
        <sz val="10"/>
        <color rgb="FFFFFFFF"/>
        <rFont val="Century Gothic"/>
        <family val="2"/>
      </rPr>
      <t>EXCLUSIONS</t>
    </r>
  </si>
  <si>
    <t>Kitchen Counter &amp; Dadoing</t>
  </si>
  <si>
    <t>Kitchen Appliances - Hob, Chimney , Microwave, built in oven etc.</t>
  </si>
  <si>
    <t>Light Fixtures like False Ceiling lights, Decorative lights &amp; General lighting etc.</t>
  </si>
  <si>
    <t>Soft Furnishing like Carpets, Rugs &amp; curtains etc.</t>
  </si>
  <si>
    <t>Special Accessories like Wardrobe &amp; Kitchen fancy accessories</t>
  </si>
  <si>
    <t>Civil related work (always worked to at actuals post design finalisation)</t>
  </si>
  <si>
    <t>Plumbing &amp; Electrical work (always worked to at actuals post design finalisation)</t>
  </si>
  <si>
    <t>Decor like Wall art, Artifacts &amp; Photo frames</t>
  </si>
  <si>
    <t>White Goods like Ceiling Fan, AC, TV, Refrigerator, Washing Machine &amp; Dishwasher etc.</t>
  </si>
  <si>
    <t>Painting Work - Full home painting apart false ceiling designed painting</t>
  </si>
  <si>
    <r>
      <rPr>
        <b/>
        <sz val="10"/>
        <color rgb="FFFFFFFF"/>
        <rFont val="Century Gothic"/>
        <family val="2"/>
      </rPr>
      <t>MATERIAL SPECIFICATIONS</t>
    </r>
  </si>
  <si>
    <t>Laminate Inside - .72/.8 Greenlam &amp; Euro Laminates (Subjected to material selection at the design phase) Price range up to Rs.800/-</t>
  </si>
  <si>
    <t>Acrylic used will 1.2-1.5mm thick and Pebble &amp; Advance brand (Subjected to material selection at the design phase) Price range up to Rs. 3000/- to Rs.5000/-</t>
  </si>
  <si>
    <t>Set of sliding type wardrobe ideal size is 900mmX2100mm, which consist of one Internal drawer with lock and knob, hanger rod and adjustable shelf based on internal selection.</t>
  </si>
  <si>
    <t>Set of shutter type wardrobe ideal size is 900mmX2100mm, which consist of one shutter lock, handle, one Internal drawer with lock and knob, tower bolt, hanger rod and adjustable shelf based on internal selection.</t>
  </si>
  <si>
    <t>All hardware mechanism in soft close system</t>
  </si>
  <si>
    <t>All hardware items will be from Hafele &amp; Hettich</t>
  </si>
  <si>
    <t>False Ceiling from Saint Gobain - Ultra Channel, Gyproc board.</t>
  </si>
  <si>
    <t>All Glass from Saint Gobain &amp; Modi Guard.</t>
  </si>
  <si>
    <r>
      <rPr>
        <b/>
        <sz val="10"/>
        <color rgb="FFFFFFFF"/>
        <rFont val="Century Gothic"/>
        <family val="2"/>
      </rPr>
      <t>PAYMENT BREAK UP (As Per Project Final Amount)</t>
    </r>
  </si>
  <si>
    <t>10% Advance  - Before kick start of project.</t>
  </si>
  <si>
    <t>45% Post Design Sign Off -  Before kick start of Production or Execution work at site</t>
  </si>
  <si>
    <t>40% Post completion of 50% of custom services at site and before 3-5 days of dispatch of Modular products from factory</t>
  </si>
  <si>
    <t>Final 5% to be paid 3 days advance before the deep cleaning initiation(modular alignments, decor, wallpaper or pending painting work/any other dependency from customer end).</t>
  </si>
  <si>
    <r>
      <rPr>
        <b/>
        <sz val="10"/>
        <color rgb="FFFFFFFF"/>
        <rFont val="Century Gothic"/>
        <family val="2"/>
      </rPr>
      <t>BUDGET PLAN</t>
    </r>
  </si>
  <si>
    <t>S.NO</t>
  </si>
  <si>
    <t>CATEGORY</t>
  </si>
  <si>
    <t>HARDWARE</t>
  </si>
  <si>
    <t>CORE MATERIAL</t>
  </si>
  <si>
    <t>GRADE</t>
  </si>
  <si>
    <t>PLYWOOD WARRANTY</t>
  </si>
  <si>
    <t>LAMINATES</t>
  </si>
  <si>
    <t>INNER LAMINATE</t>
  </si>
  <si>
    <t>COST</t>
  </si>
  <si>
    <t>BUDGET</t>
  </si>
  <si>
    <r>
      <rPr>
        <b/>
        <sz val="8"/>
        <rFont val="Century Gothic"/>
        <family val="2"/>
      </rPr>
      <t xml:space="preserve">HETTICH
</t>
    </r>
    <r>
      <rPr>
        <sz val="8"/>
        <rFont val="Century Gothic"/>
        <family val="2"/>
      </rPr>
      <t>SOFT CLOSING</t>
    </r>
  </si>
  <si>
    <r>
      <rPr>
        <sz val="8"/>
        <rFont val="Century Gothic"/>
        <family val="2"/>
      </rPr>
      <t>GREEN PLYWOOD *</t>
    </r>
    <r>
      <rPr>
        <b/>
        <sz val="8"/>
        <rFont val="Century Gothic"/>
        <family val="2"/>
      </rPr>
      <t>ECOTEC*</t>
    </r>
    <r>
      <rPr>
        <sz val="8"/>
        <color rgb="FF000000"/>
        <rFont val="Century Gothic"/>
        <family val="2"/>
      </rPr>
      <t xml:space="preserve"> OR EQUIVALENT</t>
    </r>
  </si>
  <si>
    <t>BOILING WATER RESISTANCE (303)</t>
  </si>
  <si>
    <t>5 YEARS</t>
  </si>
  <si>
    <t>ONE COLOUR</t>
  </si>
  <si>
    <t>PREMIUM</t>
  </si>
  <si>
    <r>
      <rPr>
        <sz val="8"/>
        <rFont val="Century Gothic"/>
        <family val="2"/>
      </rPr>
      <t>GREEN PLYWOOD *</t>
    </r>
    <r>
      <rPr>
        <b/>
        <sz val="8"/>
        <rFont val="Century Gothic"/>
        <family val="2"/>
      </rPr>
      <t xml:space="preserve">PLATINUM* </t>
    </r>
    <r>
      <rPr>
        <sz val="8"/>
        <rFont val="Century Gothic"/>
        <family val="2"/>
      </rPr>
      <t>OR EQUIVALENT</t>
    </r>
  </si>
  <si>
    <t>BOILING WATER PROOF (710)</t>
  </si>
  <si>
    <t>UP TO 4 COLOUR</t>
  </si>
  <si>
    <t>LUXURY</t>
  </si>
  <si>
    <r>
      <rPr>
        <b/>
        <sz val="8"/>
        <rFont val="Century Gothic"/>
        <family val="2"/>
      </rPr>
      <t xml:space="preserve">HAFELE
</t>
    </r>
    <r>
      <rPr>
        <sz val="8"/>
        <rFont val="Century Gothic"/>
        <family val="2"/>
      </rPr>
      <t>SOFT CLOSING</t>
    </r>
  </si>
  <si>
    <r>
      <rPr>
        <sz val="8"/>
        <rFont val="Century Gothic"/>
        <family val="2"/>
      </rPr>
      <t>GREEN PLYWOOD *</t>
    </r>
    <r>
      <rPr>
        <b/>
        <sz val="8"/>
        <rFont val="Century Gothic"/>
        <family val="2"/>
      </rPr>
      <t xml:space="preserve">CLUB 500* </t>
    </r>
    <r>
      <rPr>
        <sz val="8"/>
        <rFont val="Century Gothic"/>
        <family val="2"/>
      </rPr>
      <t>OR EQUIVALENT</t>
    </r>
    <r>
      <rPr>
        <b/>
        <sz val="8"/>
        <rFont val="Century Gothic"/>
        <family val="2"/>
      </rPr>
      <t xml:space="preserve">
</t>
    </r>
    <r>
      <rPr>
        <sz val="8"/>
        <color theme="1"/>
        <rFont val="Century Gothic"/>
        <family val="2"/>
      </rPr>
      <t>(100% Termite Proof &amp; Fire resistant,  zero core gaps with 15 layers construction ply)</t>
    </r>
  </si>
  <si>
    <t>LIFE TIME</t>
  </si>
  <si>
    <r>
      <rPr>
        <sz val="8"/>
        <rFont val="Century Gothic"/>
        <family val="2"/>
      </rPr>
      <t>GREEN LAM, CENTURY LAM, MARINO,
+</t>
    </r>
    <r>
      <rPr>
        <b/>
        <sz val="8"/>
        <rFont val="Century Gothic"/>
        <family val="2"/>
      </rPr>
      <t>ROYAL TOUCH</t>
    </r>
  </si>
  <si>
    <t>MULTI COLOUR</t>
  </si>
  <si>
    <r>
      <rPr>
        <b/>
        <sz val="10"/>
        <color rgb="FFFFFFFF"/>
        <rFont val="Century Gothic"/>
        <family val="2"/>
      </rPr>
      <t>WHY YOU NEED TO BOOK US!</t>
    </r>
  </si>
  <si>
    <t>Interior Designers &amp; Architects in one roof.</t>
  </si>
  <si>
    <t>Laser Technology for Accuracy in execution.</t>
  </si>
  <si>
    <t>CCTV camera to monitor your dream building, T&amp;C applied.</t>
  </si>
  <si>
    <t>Customised Modular Furniture &amp; Personalized Design for your home.</t>
  </si>
  <si>
    <t>Endless Material Library.</t>
  </si>
  <si>
    <t>Professional team support from START to END of project.</t>
  </si>
  <si>
    <t>Factory control for faster delivery &amp; quality</t>
  </si>
  <si>
    <t>Up to 10 Years Warranty for Modular Kitchen &amp; 10 Years for Wardrobes.</t>
  </si>
  <si>
    <t>Post Sale Service support.</t>
  </si>
  <si>
    <r>
      <rPr>
        <b/>
        <sz val="10"/>
        <color rgb="FFFFFFFF"/>
        <rFont val="Century Gothic"/>
        <family val="2"/>
      </rPr>
      <t>TERMS &amp; CONDITIONS</t>
    </r>
  </si>
  <si>
    <t>10 years warranty for Modular kitchen, wardrobe and storage and 1year warranty for Custom work (No Warranty applicable on Civil Works)</t>
  </si>
  <si>
    <t>Cost variation from Tentative quote to Final quote will be approx 10-15% (Ignore if this is the FINAL QUOTE)</t>
  </si>
  <si>
    <t>3D Design are conceptual representational purposes only* where in artificial light effects, Props, Decor etc used to look presentable.</t>
  </si>
  <si>
    <t>Please refer to construction (2D) drawings for accurate demarcation of sizes and colour specifications, 3D designs provided only for visual understanding, read the line item in product list and specification before you finalise the quote.</t>
  </si>
  <si>
    <t>Once Production has Commenced no changes will be permitted from the approved designs selected.</t>
  </si>
  <si>
    <t>Payments received towards Design &amp; Production are non refundable.</t>
  </si>
  <si>
    <t>Any additional work not part of this quotation will be charged 100% in advance as per actuals (Post Sign-off) with additional timeline</t>
  </si>
  <si>
    <t>Wardrobe, kitchen &amp; storages been provided standard handles, Designer handles and special handles will cost additional</t>
  </si>
  <si>
    <t>One set of drawers will be provided for each wardrobe unit, more than that it will cost additional. (Approx 5K for each drawer as per design)</t>
  </si>
  <si>
    <t>Sign off document will be the mutual agreement document for our understanding.</t>
  </si>
  <si>
    <t>The tentative quotation is valid for 60 days from the date of issue. (Ignore if it is a final quote)</t>
  </si>
  <si>
    <t>The final quote may vary based on the Price inflation and force majeure events</t>
  </si>
  <si>
    <t>10% Booking amount is non-refundable.</t>
  </si>
  <si>
    <t>Project cancellation at design phase will be charged 15% as a professional fee on total project value.</t>
  </si>
  <si>
    <r>
      <rPr>
        <sz val="10"/>
        <rFont val="Century Gothic"/>
        <family val="2"/>
      </rPr>
      <t>No personal conversation to be made with Designer via whatsapp, conversation to be made in group only  (</t>
    </r>
    <r>
      <rPr>
        <sz val="10"/>
        <color rgb="FF666666"/>
        <rFont val="Century Gothic"/>
        <family val="2"/>
      </rPr>
      <t>to officially track the communication</t>
    </r>
    <r>
      <rPr>
        <sz val="10"/>
        <rFont val="Century Gothic"/>
        <family val="2"/>
      </rPr>
      <t>)</t>
    </r>
  </si>
  <si>
    <t>SOCIAL MEDIA LINKS</t>
  </si>
  <si>
    <t>Click here</t>
  </si>
  <si>
    <r>
      <rPr>
        <b/>
        <sz val="10"/>
        <color rgb="FFFFFFFF"/>
        <rFont val="Arial"/>
        <family val="2"/>
      </rPr>
      <t>BANK DETAILS</t>
    </r>
  </si>
  <si>
    <t>Account Name:</t>
  </si>
  <si>
    <t xml:space="preserve">Intriora design pvt ltd </t>
  </si>
  <si>
    <t>Account No:</t>
  </si>
  <si>
    <t>Bank Name:</t>
  </si>
  <si>
    <t>Union bank of india</t>
  </si>
  <si>
    <t>Branch:</t>
  </si>
  <si>
    <t>Savalanga road</t>
  </si>
  <si>
    <t>IFSC Code:</t>
  </si>
  <si>
    <t>UBIN0932051</t>
  </si>
  <si>
    <r>
      <rPr>
        <b/>
        <sz val="10"/>
        <color rgb="FFFFFFFF"/>
        <rFont val="Arial"/>
        <family val="2"/>
      </rPr>
      <t>OUR TRUSTED BRANDS</t>
    </r>
  </si>
  <si>
    <r>
      <rPr>
        <b/>
        <sz val="8"/>
        <color rgb="FF2E3D50"/>
        <rFont val="Century Gothic"/>
        <family val="2"/>
      </rPr>
      <t>Intriora,</t>
    </r>
    <r>
      <rPr>
        <sz val="8"/>
        <color rgb="FF2E3D50"/>
        <rFont val="Century Gothic"/>
        <family val="2"/>
      </rPr>
      <t xml:space="preserve"> based in the vibrant city of Bengaluru, is a leading interior design execution company celebrated for its innovative approach and commitment to premium-quality interiors. Specializing in high-end residential, commercial, and hospitality projects, Intriora has earned a reputation for delivering bespoke design solutions that seamlessly blend luxury, functionality, and timeless aesthetics.
At Intriora, interior design transcends mere decoration; it’s about crafting refined spaces that inspire and elevate the lifestyles of their occupants. The company places a strong emphasis on sustainable practices, integrating eco-friendly materials and energy-efficient solutions to ensure environmental responsibility while achieving unparalleled design excellence.</t>
    </r>
  </si>
  <si>
    <t>CONTACT US</t>
  </si>
  <si>
    <t xml:space="preserve">DLRV SAMPAD, G BLOCK, 60 FEET ROAD, SAHAKARA NAGAR, BENGALURU, KARNATAKA - 560092                                                                                                                                                                         BRANCH OFFICE : 100 Feet Road, Opp Vegetable Market, Damodar Colony, Vinobanagar, HUDCO Colony, Shivamogga, Karnataka 577204                                                                                                                        </t>
  </si>
  <si>
    <t>`</t>
  </si>
  <si>
    <t xml:space="preserve">Ms.Anushka </t>
  </si>
  <si>
    <t>Shikaripura</t>
  </si>
  <si>
    <t>INDEPENDENT  HOUSE</t>
  </si>
  <si>
    <t xml:space="preserve">LOBBY </t>
  </si>
  <si>
    <t xml:space="preserve">  SHOES RACK WITH STORAGE
</t>
  </si>
  <si>
    <r>
      <rPr>
        <b/>
        <sz val="10"/>
        <color rgb="FF000000"/>
        <rFont val="Century Gothic"/>
        <family val="2"/>
      </rPr>
      <t>Type:</t>
    </r>
    <r>
      <rPr>
        <sz val="10"/>
        <color rgb="FF000000"/>
        <rFont val="Century Gothic"/>
        <family val="2"/>
      </rPr>
      <t xml:space="preserve"> Shutter type storage
</t>
    </r>
    <r>
      <rPr>
        <b/>
        <sz val="10"/>
        <color rgb="FF000000"/>
        <rFont val="Century Gothic"/>
        <family val="2"/>
      </rPr>
      <t>Structure material:</t>
    </r>
    <r>
      <rPr>
        <sz val="10"/>
        <color rgb="FF000000"/>
        <rFont val="Century Gothic"/>
        <family val="2"/>
      </rPr>
      <t xml:space="preserve"> Providing and making of shoe rackwith storage made with  16mm plywood 303 GRADE WATER RESISTANT ( CENTURY \ GREENC\ SRG) plywood with 0.8mm laminate  pressed on both side.                                                                                             </t>
    </r>
    <r>
      <rPr>
        <b/>
        <sz val="10"/>
        <color rgb="FF000000"/>
        <rFont val="Century Gothic"/>
        <family val="2"/>
      </rPr>
      <t>Finish material:</t>
    </r>
    <r>
      <rPr>
        <sz val="10"/>
        <color rgb="FF000000"/>
        <rFont val="Century Gothic"/>
        <family val="2"/>
      </rPr>
      <t xml:space="preserve">  16mm ply Panneling finished with 1mm thick anti scratch thermo Laminate 10 year guarante ,as approved for both the side.
</t>
    </r>
    <r>
      <rPr>
        <b/>
        <sz val="10"/>
        <color rgb="FF000000"/>
        <rFont val="Century Gothic"/>
        <family val="2"/>
      </rPr>
      <t>Hardware:</t>
    </r>
    <r>
      <rPr>
        <sz val="10"/>
        <color rgb="FF000000"/>
        <rFont val="Century Gothic"/>
        <family val="2"/>
      </rPr>
      <t xml:space="preserve"> Telescopic Hettich &amp; Hafele with soft close 
system.</t>
    </r>
  </si>
  <si>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Paneling made with Unit 16mm 303 GRADE WATER RESISTANT ( CENTURY \ GREENC\ SRG)  plywood  with 1mm thick anti scratch thermo Laminate 10 year guarante ,as approved for both the side.</t>
    </r>
  </si>
  <si>
    <t>WALL PANEL MOULDING</t>
  </si>
  <si>
    <t>PVC / Wooden Wall trims as per design.</t>
  </si>
  <si>
    <r>
      <rPr>
        <b/>
        <sz val="10"/>
        <color rgb="FFFFFFFF"/>
        <rFont val="Arial"/>
        <family val="2"/>
      </rPr>
      <t>LIVING ROOM</t>
    </r>
  </si>
  <si>
    <r>
      <rPr>
        <b/>
        <sz val="10"/>
        <color rgb="FF000000"/>
        <rFont val="Century Gothic"/>
        <family val="2"/>
      </rPr>
      <t>Type:</t>
    </r>
    <r>
      <rPr>
        <sz val="10"/>
        <color rgb="FF000000"/>
        <rFont val="Century Gothic"/>
        <family val="2"/>
      </rPr>
      <t xml:space="preserve"> Drawer type storage
</t>
    </r>
    <r>
      <rPr>
        <b/>
        <sz val="10"/>
        <color rgb="FF000000"/>
        <rFont val="Century Gothic"/>
        <family val="2"/>
      </rPr>
      <t xml:space="preserve">Structure material: </t>
    </r>
    <r>
      <rPr>
        <sz val="10"/>
        <color rgb="FF000000"/>
        <rFont val="Century Gothic"/>
        <family val="2"/>
      </rPr>
      <t xml:space="preserve"> Providing and making of tv Unit storage made with  16mm plywood  </t>
    </r>
    <r>
      <rPr>
        <b/>
        <sz val="10"/>
        <color rgb="FF000000"/>
        <rFont val="Century Gothic"/>
        <family val="2"/>
      </rPr>
      <t>303 GRADE WATER RESISTANT</t>
    </r>
    <r>
      <rPr>
        <sz val="10"/>
        <color rgb="FF000000"/>
        <rFont val="Century Gothic"/>
        <family val="2"/>
      </rPr>
      <t xml:space="preserve"> ( CENTURY \ GREENC\ SRG) plywood with 0.8mm laminate  pressed on both side.                                                                                                     </t>
    </r>
    <r>
      <rPr>
        <b/>
        <sz val="10"/>
        <color rgb="FF000000"/>
        <rFont val="Century Gothic"/>
        <family val="2"/>
      </rPr>
      <t>Finish material:</t>
    </r>
    <r>
      <rPr>
        <sz val="10"/>
        <color rgb="FF000000"/>
        <rFont val="Century Gothic"/>
        <family val="2"/>
      </rPr>
      <t xml:space="preserve"> Finished with16mm ply, &amp; with 1mm thick anti scratch thermo Laminate 10 year guarante ,as approved for both the side.
</t>
    </r>
    <r>
      <rPr>
        <b/>
        <sz val="10"/>
        <color rgb="FF000000"/>
        <rFont val="Century Gothic"/>
        <family val="2"/>
      </rPr>
      <t>Hardware:</t>
    </r>
    <r>
      <rPr>
        <sz val="10"/>
        <color rgb="FF000000"/>
        <rFont val="Century Gothic"/>
        <family val="2"/>
      </rPr>
      <t xml:space="preserve"> Telescopic Hettich &amp; Hafele with soft close 
system.</t>
    </r>
  </si>
  <si>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Paneling made with Unit 16mm  303 GRADE WATER RESISTANT ( CENTURY \ GREENC\ SRG)  plywood  with 1mm thick anti scratch thermo Laminate 10 year guarante ,as approved for both the side.</t>
    </r>
  </si>
  <si>
    <t>PANELLING WITH BLACK MIRROR</t>
  </si>
  <si>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Paneling made with Unit 16mm  303 GRADE WATER RESISTANT ( CENTURY \ GREENC\ SRG)  plywood  with 6mm black mirror ,as approved for both the side.</t>
    </r>
  </si>
  <si>
    <t>LEDGE</t>
  </si>
  <si>
    <r>
      <rPr>
        <b/>
        <sz val="10"/>
        <color rgb="FF000000"/>
        <rFont val="Century Gothic"/>
        <family val="2"/>
      </rPr>
      <t xml:space="preserve">Structure material: </t>
    </r>
    <r>
      <rPr>
        <sz val="10"/>
        <color rgb="FF000000"/>
        <rFont val="Century Gothic"/>
        <family val="2"/>
      </rPr>
      <t xml:space="preserve"> 50-100mm thick 16mm plywood
</t>
    </r>
    <r>
      <rPr>
        <b/>
        <sz val="10"/>
        <color rgb="FF000000"/>
        <rFont val="Century Gothic"/>
        <family val="2"/>
      </rPr>
      <t>Finish material:</t>
    </r>
    <r>
      <rPr>
        <sz val="10"/>
        <color rgb="FF000000"/>
        <rFont val="Century Gothic"/>
        <family val="2"/>
      </rPr>
      <t xml:space="preserve"> Providing and making ledge made with Unit 16mm  303 GRADE WATER RESISTANT ( CENTURY \ GREENC\ SRG)  plywood  with 6mm black mirror ,as approved for both the side.</t>
    </r>
  </si>
  <si>
    <t>METAL FABRICATION</t>
  </si>
  <si>
    <t>CIVIL</t>
  </si>
  <si>
    <t>POOJA UNIT WITH STORAGE</t>
  </si>
  <si>
    <r>
      <rPr>
        <b/>
        <sz val="10"/>
        <color theme="1"/>
        <rFont val="Century Gothic"/>
        <family val="2"/>
      </rPr>
      <t>Type:</t>
    </r>
    <r>
      <rPr>
        <sz val="10"/>
        <color theme="1"/>
        <rFont val="Century Gothic"/>
        <family val="2"/>
      </rPr>
      <t xml:space="preserve"> Drawer type storage
</t>
    </r>
    <r>
      <rPr>
        <b/>
        <sz val="10"/>
        <color theme="1"/>
        <rFont val="Century Gothic"/>
        <family val="2"/>
      </rPr>
      <t xml:space="preserve">Structure material: </t>
    </r>
    <r>
      <rPr>
        <sz val="10"/>
        <color theme="1"/>
        <rFont val="Century Gothic"/>
        <family val="2"/>
      </rPr>
      <t xml:space="preserve">Providing and making of pooja storage made with  16mm plywood 710 GRADE WATER PROOF  ( CENTURY \ GREENC\ SRG)plywood with 0.8mm laminate  pressed on both side.                                                                                                      </t>
    </r>
    <r>
      <rPr>
        <b/>
        <sz val="10"/>
        <color theme="1"/>
        <rFont val="Century Gothic"/>
        <family val="2"/>
      </rPr>
      <t>Finish material:</t>
    </r>
    <r>
      <rPr>
        <sz val="10"/>
        <color theme="1"/>
        <rFont val="Century Gothic"/>
        <family val="2"/>
      </rPr>
      <t xml:space="preserve"> finished with 16mm  303 GRADE WATER RESISTANT </t>
    </r>
    <r>
      <rPr>
        <sz val="10"/>
        <color rgb="FFFF0000"/>
        <rFont val="Century Gothic"/>
        <family val="2"/>
      </rPr>
      <t xml:space="preserve"> </t>
    </r>
    <r>
      <rPr>
        <sz val="10"/>
        <color theme="1"/>
        <rFont val="Century Gothic"/>
        <family val="2"/>
      </rPr>
      <t>( CENTURY \ GREENC\ SRG)</t>
    </r>
    <r>
      <rPr>
        <sz val="10"/>
        <color rgb="FFFF0000"/>
        <rFont val="Century Gothic"/>
        <family val="2"/>
      </rPr>
      <t xml:space="preserve"> </t>
    </r>
    <r>
      <rPr>
        <sz val="10"/>
        <color theme="1"/>
        <rFont val="Century Gothic"/>
        <family val="2"/>
      </rPr>
      <t xml:space="preserve">plywood  wth black board / HDHMR with1mm thick anti scratch thermo Laminate 10 year guarantee ,as approved for both the side                                                                           
</t>
    </r>
    <r>
      <rPr>
        <b/>
        <sz val="10"/>
        <color theme="1"/>
        <rFont val="Century Gothic"/>
        <family val="2"/>
      </rPr>
      <t>Hardware:</t>
    </r>
    <r>
      <rPr>
        <sz val="10"/>
        <color theme="1"/>
        <rFont val="Century Gothic"/>
        <family val="2"/>
      </rPr>
      <t xml:space="preserve"> Telescopic Hettich &amp; Hafele with soft close 
system.</t>
    </r>
  </si>
  <si>
    <t>custom</t>
  </si>
  <si>
    <t xml:space="preserve">POOJA UNIT FRONT WOODEN PILLER </t>
  </si>
  <si>
    <t xml:space="preserve"> MASTER BEDROOM</t>
  </si>
  <si>
    <r>
      <rPr>
        <b/>
        <sz val="10"/>
        <color theme="1"/>
        <rFont val="Century Gothic"/>
        <family val="2"/>
      </rPr>
      <t xml:space="preserve">Type: </t>
    </r>
    <r>
      <rPr>
        <sz val="10"/>
        <color theme="1"/>
        <rFont val="Century Gothic"/>
        <family val="2"/>
      </rPr>
      <t xml:space="preserve">SLIDING wardrobe  </t>
    </r>
    <r>
      <rPr>
        <b/>
        <sz val="10"/>
        <color theme="1"/>
        <rFont val="Century Gothic"/>
        <family val="2"/>
      </rPr>
      <t xml:space="preserve">                                                 Structure material:</t>
    </r>
    <r>
      <rPr>
        <sz val="10"/>
        <color theme="1"/>
        <rFont val="Century Gothic"/>
        <family val="2"/>
      </rPr>
      <t xml:space="preserve"> Providing and making of wardrobe made with 16mm 710 GRADE WATER PROOF plywood with 0.8mm thick laminate  pressed on both side 
</t>
    </r>
    <r>
      <rPr>
        <b/>
        <sz val="10"/>
        <color theme="1"/>
        <rFont val="Century Gothic"/>
        <family val="2"/>
      </rPr>
      <t xml:space="preserve">Finish material: </t>
    </r>
    <r>
      <rPr>
        <sz val="10"/>
        <color theme="1"/>
        <rFont val="Century Gothic"/>
        <family val="2"/>
      </rPr>
      <t xml:space="preserve"> finished with 16mm  303 GRADE WATER RESISTANT  ( CENTURY \ GREENC\ SRG) plywood  wth black board / HDHMR with 1mm  anti scratch thermo Laminate 10 year guarantee ,as approved for both the side 
</t>
    </r>
    <r>
      <rPr>
        <b/>
        <sz val="10"/>
        <color theme="1"/>
        <rFont val="Century Gothic"/>
        <family val="2"/>
      </rPr>
      <t xml:space="preserve">Hardware: </t>
    </r>
    <r>
      <rPr>
        <sz val="10"/>
        <color theme="1"/>
        <rFont val="Century Gothic"/>
        <family val="2"/>
      </rPr>
      <t xml:space="preserve"> Hettich &amp; Hafele with soft close system</t>
    </r>
  </si>
  <si>
    <t xml:space="preserve">ALUMINIUM SLIDING PROFILE SHUTTER </t>
  </si>
  <si>
    <t>Type: shutter only                                                                                                   Finish material: 16mm  Profile shutter ( Tinted ,Frosted , 
Plain, Fluted )                                                                               
Hardware: Telescopic Hettich &amp; Hafele with soft close 
system.</t>
  </si>
  <si>
    <t>DRESSER MIRROR WITH PANELLING</t>
  </si>
  <si>
    <r>
      <rPr>
        <b/>
        <sz val="10"/>
        <color rgb="FF000000"/>
        <rFont val="Century Gothic"/>
        <family val="2"/>
      </rPr>
      <t xml:space="preserve"> Structure material: </t>
    </r>
    <r>
      <rPr>
        <sz val="10"/>
        <color rgb="FF000000"/>
        <rFont val="Century Gothic"/>
        <family val="2"/>
      </rPr>
      <t>Providing and making of tv Unit storage made with  16mm plywood   303 GRADE WATER RESISTANT ( CENTURY \ GREENC\ SRG) plywood with 0.8mm laminate  pressed on both side</t>
    </r>
    <r>
      <rPr>
        <b/>
        <sz val="10"/>
        <color rgb="FF000000"/>
        <rFont val="Century Gothic"/>
        <family val="2"/>
      </rPr>
      <t>.                                                                 Finish Material:</t>
    </r>
    <r>
      <rPr>
        <sz val="10"/>
        <color rgb="FF000000"/>
        <rFont val="Century Gothic"/>
        <family val="2"/>
      </rPr>
      <t xml:space="preserve"> Providing and installation of 6mm </t>
    </r>
    <r>
      <rPr>
        <b/>
        <sz val="10"/>
        <color rgb="FF000000"/>
        <rFont val="Century Gothic"/>
        <family val="2"/>
      </rPr>
      <t>SAINT-GOBAIN</t>
    </r>
    <r>
      <rPr>
        <sz val="10"/>
        <color rgb="FF000000"/>
        <rFont val="Century Gothic"/>
        <family val="2"/>
      </rPr>
      <t xml:space="preserve"> mirror with 16mm thk back plywood</t>
    </r>
  </si>
  <si>
    <t>DRESSER BESIDE STORAGE</t>
  </si>
  <si>
    <r>
      <rPr>
        <b/>
        <sz val="10"/>
        <color rgb="FF000000"/>
        <rFont val="Century Gothic"/>
        <family val="2"/>
      </rPr>
      <t xml:space="preserve">Type: </t>
    </r>
    <r>
      <rPr>
        <sz val="10"/>
        <color rgb="FF000000"/>
        <rFont val="Century Gothic"/>
        <family val="2"/>
      </rPr>
      <t xml:space="preserve">Drawer type storage                                                           </t>
    </r>
    <r>
      <rPr>
        <b/>
        <sz val="10"/>
        <color rgb="FF000000"/>
        <rFont val="Century Gothic"/>
        <family val="2"/>
      </rPr>
      <t>Structure material:</t>
    </r>
    <r>
      <rPr>
        <sz val="10"/>
        <color rgb="FF000000"/>
        <rFont val="Century Gothic"/>
        <family val="2"/>
      </rPr>
      <t xml:space="preserve"> Providing and making of dresser  BESIDE storage made with 16mm   303 GRADE WATER RESISTANT ( CENTURY \ GREENC\ SRG)  plywood with 0.8mm thick laminate  pressed on both side 
</t>
    </r>
    <r>
      <rPr>
        <b/>
        <sz val="10"/>
        <color rgb="FF000000"/>
        <rFont val="Century Gothic"/>
        <family val="2"/>
      </rPr>
      <t>Finish material:</t>
    </r>
    <r>
      <rPr>
        <sz val="10"/>
        <color rgb="FF000000"/>
        <rFont val="Century Gothic"/>
        <family val="2"/>
      </rPr>
      <t xml:space="preserve">finished with 16mm plywood with 1mm anti scratch thermo Laminate 10 year guarantee
</t>
    </r>
    <r>
      <rPr>
        <b/>
        <sz val="10"/>
        <color rgb="FF000000"/>
        <rFont val="Century Gothic"/>
        <family val="2"/>
      </rPr>
      <t xml:space="preserve">Hardware: </t>
    </r>
    <r>
      <rPr>
        <sz val="10"/>
        <color rgb="FF000000"/>
        <rFont val="Century Gothic"/>
        <family val="2"/>
      </rPr>
      <t xml:space="preserve"> Hettich &amp; Hafele with soft close system</t>
    </r>
  </si>
  <si>
    <t xml:space="preserve">ALUMINIUM PROFILE OPENABLE SHUTTER </t>
  </si>
  <si>
    <r>
      <rPr>
        <b/>
        <sz val="10"/>
        <color theme="1"/>
        <rFont val="Century Gothic"/>
        <family val="2"/>
      </rPr>
      <t xml:space="preserve">Structure material: </t>
    </r>
    <r>
      <rPr>
        <sz val="10"/>
        <color theme="1"/>
        <rFont val="Century Gothic"/>
        <family val="2"/>
      </rPr>
      <t xml:space="preserve">Providing and making of BED made with 16mm  303 GRADE WATER RESISTANT (CENTURY / GREEN /SOLID WATERPROOF )plywood with 0.8 mm thick laminate pressed on both side </t>
    </r>
    <r>
      <rPr>
        <b/>
        <sz val="10"/>
        <color theme="1"/>
        <rFont val="Century Gothic"/>
        <family val="2"/>
      </rPr>
      <t xml:space="preserve">
Finish material:50MM THICK CUSION WITH FABRIC,</t>
    </r>
    <r>
      <rPr>
        <sz val="10"/>
        <color theme="1"/>
        <rFont val="Century Gothic"/>
        <family val="2"/>
      </rPr>
      <t xml:space="preserve">AS approved for both side.  </t>
    </r>
    <r>
      <rPr>
        <b/>
        <sz val="10"/>
        <color theme="1"/>
        <rFont val="Century Gothic"/>
        <family val="2"/>
      </rPr>
      <t xml:space="preserve">                        HARWARE; </t>
    </r>
    <r>
      <rPr>
        <sz val="10"/>
        <color theme="1"/>
        <rFont val="Century Gothic"/>
        <family val="2"/>
      </rPr>
      <t>Hettich &amp; hafele with 250 kg hydrolic bed lift</t>
    </r>
  </si>
  <si>
    <t>PANELLING WITH 12MM HDHMR FLUTED WITH DUCO PAINT</t>
  </si>
  <si>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Paneling made with Unit 16mm  303 GRADE WATER RESISTANT ( CENTURY \ GREENC\ SRG)  plywood finished with 12mm HDHMR fluted  with duco paint as approved for both the side.</t>
    </r>
  </si>
  <si>
    <t xml:space="preserve"> WAVE PANELLING WITH TEXTURE PAINT</t>
  </si>
  <si>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wave  Paneling made with Unit with 12mm flexi ply ( CENTURY \ GREENC\ SRG)  plywood  with 1mm thick  Laminate ,as approved for both the side.</t>
    </r>
  </si>
  <si>
    <t>AC PELMET WITH PAINT</t>
  </si>
  <si>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PELMET made with Unit 16mm  303 GRADE WATER RESISTANT ( CENTURY \ GREENC\ SRG)  plywood  with 1mm anti scratch thermo Laminate 10 year guarantee ,as approved for both the side.</t>
    </r>
  </si>
  <si>
    <r>
      <rPr>
        <b/>
        <sz val="10"/>
        <color rgb="FF000000"/>
        <rFont val="Century Gothic"/>
        <family val="2"/>
      </rPr>
      <t>Type:</t>
    </r>
    <r>
      <rPr>
        <sz val="10"/>
        <color rgb="FF000000"/>
        <rFont val="Century Gothic"/>
        <family val="2"/>
      </rPr>
      <t xml:space="preserve"> Drawer type storage
</t>
    </r>
    <r>
      <rPr>
        <b/>
        <sz val="10"/>
        <color rgb="FF000000"/>
        <rFont val="Century Gothic"/>
        <family val="2"/>
      </rPr>
      <t xml:space="preserve">Structure material: </t>
    </r>
    <r>
      <rPr>
        <sz val="10"/>
        <color rgb="FF000000"/>
        <rFont val="Century Gothic"/>
        <family val="2"/>
      </rPr>
      <t xml:space="preserve"> Providing and making of tv Unit storage made with  16mm plywood  </t>
    </r>
    <r>
      <rPr>
        <b/>
        <sz val="10"/>
        <color rgb="FF000000"/>
        <rFont val="Century Gothic"/>
        <family val="2"/>
      </rPr>
      <t xml:space="preserve"> 303 GRADE WATER RESISTANT</t>
    </r>
    <r>
      <rPr>
        <sz val="10"/>
        <color rgb="FF000000"/>
        <rFont val="Century Gothic"/>
        <family val="2"/>
      </rPr>
      <t xml:space="preserve"> ( CENTURY \ GREENC\ SRG) plywood with 0.8mm laminate  pressed on both side.                                                                                                     </t>
    </r>
    <r>
      <rPr>
        <b/>
        <sz val="10"/>
        <color rgb="FF000000"/>
        <rFont val="Century Gothic"/>
        <family val="2"/>
      </rPr>
      <t>Finish material:</t>
    </r>
    <r>
      <rPr>
        <sz val="10"/>
        <color rgb="FF000000"/>
        <rFont val="Century Gothic"/>
        <family val="2"/>
      </rPr>
      <t xml:space="preserve"> Finished with16mm ply, &amp; with 1mm anti scratch thermo Laminate 10 year guarantee ,as approved for both the side.
</t>
    </r>
    <r>
      <rPr>
        <b/>
        <sz val="10"/>
        <color rgb="FF000000"/>
        <rFont val="Century Gothic"/>
        <family val="2"/>
      </rPr>
      <t>Hardware:</t>
    </r>
    <r>
      <rPr>
        <sz val="10"/>
        <color rgb="FF000000"/>
        <rFont val="Century Gothic"/>
        <family val="2"/>
      </rPr>
      <t xml:space="preserve"> Telescopic Hettich &amp; Hafele with soft close 
system.</t>
    </r>
  </si>
  <si>
    <t xml:space="preserve"> TEXTURE PAINT/WALLPAPER  ON TV WALL</t>
  </si>
  <si>
    <t xml:space="preserve">GUEST BEDROOM </t>
  </si>
  <si>
    <t xml:space="preserve">WARDROBE </t>
  </si>
  <si>
    <r>
      <rPr>
        <b/>
        <sz val="10"/>
        <color theme="1"/>
        <rFont val="Century Gothic"/>
        <family val="2"/>
      </rPr>
      <t xml:space="preserve">Type: </t>
    </r>
    <r>
      <rPr>
        <sz val="10"/>
        <color theme="1"/>
        <rFont val="Century Gothic"/>
        <family val="2"/>
      </rPr>
      <t xml:space="preserve">Hinged wardrobe  </t>
    </r>
    <r>
      <rPr>
        <b/>
        <sz val="10"/>
        <color theme="1"/>
        <rFont val="Century Gothic"/>
        <family val="2"/>
      </rPr>
      <t xml:space="preserve">                                               Structure material:</t>
    </r>
    <r>
      <rPr>
        <sz val="10"/>
        <color theme="1"/>
        <rFont val="Century Gothic"/>
        <family val="2"/>
      </rPr>
      <t xml:space="preserve"> Providing and making of wardrobe made with 16mm 710 GRADE WATER PROOF ( CENTURY \ GREENC\ SRG) plywood with 0.8mm thick laminate  pressed on both side 
</t>
    </r>
    <r>
      <rPr>
        <b/>
        <sz val="10"/>
        <color theme="1"/>
        <rFont val="Century Gothic"/>
        <family val="2"/>
      </rPr>
      <t xml:space="preserve">Finish material: </t>
    </r>
    <r>
      <rPr>
        <sz val="10"/>
        <color theme="1"/>
        <rFont val="Century Gothic"/>
        <family val="2"/>
      </rPr>
      <t xml:space="preserve"> finished with 16mm  303 GRADE WATER RESISTANT  ( CENTURY \ GREENC\ SRG) plywood  wth black board / HDHMR with1mm anti scratch thermo Laminate 10 year guarantee ,as approved for both the side 
</t>
    </r>
    <r>
      <rPr>
        <b/>
        <sz val="10"/>
        <color theme="1"/>
        <rFont val="Century Gothic"/>
        <family val="2"/>
      </rPr>
      <t xml:space="preserve">Hardware: </t>
    </r>
    <r>
      <rPr>
        <sz val="10"/>
        <color theme="1"/>
        <rFont val="Century Gothic"/>
        <family val="2"/>
      </rPr>
      <t xml:space="preserve"> Hettich &amp; Hafele with soft close system</t>
    </r>
  </si>
  <si>
    <r>
      <rPr>
        <b/>
        <sz val="10"/>
        <color rgb="FF000000"/>
        <rFont val="Century Gothic"/>
        <family val="2"/>
      </rPr>
      <t xml:space="preserve">Type: </t>
    </r>
    <r>
      <rPr>
        <sz val="10"/>
        <color rgb="FF000000"/>
        <rFont val="Century Gothic"/>
        <family val="2"/>
      </rPr>
      <t xml:space="preserve">openable shutter </t>
    </r>
    <r>
      <rPr>
        <b/>
        <sz val="10"/>
        <color rgb="FF000000"/>
        <rFont val="Century Gothic"/>
        <family val="2"/>
      </rPr>
      <t xml:space="preserve">                                                        Structure material</t>
    </r>
    <r>
      <rPr>
        <sz val="10"/>
        <color rgb="FF000000"/>
        <rFont val="Century Gothic"/>
        <family val="2"/>
      </rPr>
      <t xml:space="preserve">:Providing and making of loft with all arond 4" ply framed with 18mm ply 1mm thick laminate finished on both side shutters with soft close                                                          </t>
    </r>
    <r>
      <rPr>
        <b/>
        <sz val="10"/>
        <color rgb="FF000000"/>
        <rFont val="Century Gothic"/>
        <family val="2"/>
      </rPr>
      <t xml:space="preserve">Finish material: </t>
    </r>
    <r>
      <rPr>
        <sz val="10"/>
        <color rgb="FF000000"/>
        <rFont val="Century Gothic"/>
        <family val="2"/>
      </rPr>
      <t xml:space="preserve">finished with 16mm  303 GRADE WATER RESISTANT  ( CENTURY \ GREENC\ SRG) plywood  wth black board / HDHMR with1mm anti scratch thermo Laminate 10 year guarantee ,as approved for both the side 
</t>
    </r>
    <r>
      <rPr>
        <b/>
        <sz val="10"/>
        <color rgb="FF000000"/>
        <rFont val="Century Gothic"/>
        <family val="2"/>
      </rPr>
      <t>Hardware:</t>
    </r>
    <r>
      <rPr>
        <sz val="10"/>
        <color rgb="FF000000"/>
        <rFont val="Century Gothic"/>
        <family val="2"/>
      </rPr>
      <t xml:space="preserve">  Hettich &amp; Hafele with soft close system</t>
    </r>
  </si>
  <si>
    <t>STUDY LEDGE</t>
  </si>
  <si>
    <r>
      <rPr>
        <b/>
        <sz val="10"/>
        <color rgb="FF000000"/>
        <rFont val="Century Gothic"/>
        <family val="2"/>
      </rPr>
      <t xml:space="preserve">Type: </t>
    </r>
    <r>
      <rPr>
        <sz val="10"/>
        <color rgb="FF000000"/>
        <rFont val="Century Gothic"/>
        <family val="2"/>
      </rPr>
      <t xml:space="preserve">Drawer type storage                                                           </t>
    </r>
    <r>
      <rPr>
        <b/>
        <sz val="10"/>
        <color rgb="FF000000"/>
        <rFont val="Century Gothic"/>
        <family val="2"/>
      </rPr>
      <t>Structure material:</t>
    </r>
    <r>
      <rPr>
        <sz val="10"/>
        <color rgb="FF000000"/>
        <rFont val="Century Gothic"/>
        <family val="2"/>
      </rPr>
      <t xml:space="preserve"> Providing and making of Study ledge made with 16mm   303 GRADE WATER RESISTANT ( CENTURY \ GREENC\ SRG)  plywood with 0.8mm thick laminate  pressed on both side 
</t>
    </r>
    <r>
      <rPr>
        <b/>
        <sz val="10"/>
        <color rgb="FF000000"/>
        <rFont val="Century Gothic"/>
        <family val="2"/>
      </rPr>
      <t>Finish material:</t>
    </r>
    <r>
      <rPr>
        <sz val="10"/>
        <color rgb="FF000000"/>
        <rFont val="Century Gothic"/>
        <family val="2"/>
      </rPr>
      <t xml:space="preserve">finished with 16mm plywood with 1mm anti scratch thermo Laminate 10 year guarantee
</t>
    </r>
    <r>
      <rPr>
        <b/>
        <sz val="10"/>
        <color rgb="FF000000"/>
        <rFont val="Century Gothic"/>
        <family val="2"/>
      </rPr>
      <t xml:space="preserve">Hardware: </t>
    </r>
    <r>
      <rPr>
        <sz val="10"/>
        <color rgb="FF000000"/>
        <rFont val="Century Gothic"/>
        <family val="2"/>
      </rPr>
      <t xml:space="preserve"> Hettich &amp; Hafele with soft close system</t>
    </r>
  </si>
  <si>
    <t>OVER HEAD LEDGE</t>
  </si>
  <si>
    <r>
      <rPr>
        <b/>
        <sz val="10"/>
        <color rgb="FF000000"/>
        <rFont val="Century Gothic"/>
        <family val="2"/>
      </rPr>
      <t xml:space="preserve">Structure material: </t>
    </r>
    <r>
      <rPr>
        <sz val="10"/>
        <color rgb="FF000000"/>
        <rFont val="Century Gothic"/>
        <family val="2"/>
      </rPr>
      <t xml:space="preserve"> 50-100mm thick 16mm plywood
</t>
    </r>
    <r>
      <rPr>
        <b/>
        <sz val="10"/>
        <color rgb="FF000000"/>
        <rFont val="Century Gothic"/>
        <family val="2"/>
      </rPr>
      <t>Finish material:</t>
    </r>
    <r>
      <rPr>
        <sz val="10"/>
        <color rgb="FF000000"/>
        <rFont val="Century Gothic"/>
        <family val="2"/>
      </rPr>
      <t xml:space="preserve"> Providing and making ledge made with Unit 16mm 710 GRADE WATER PROOF ( CENTURY \ GREENC\ SRG)  plywood  with 6mm black mirror ,as approved for both the side.</t>
    </r>
  </si>
  <si>
    <t xml:space="preserve">KIDS BEDROOM </t>
  </si>
  <si>
    <r>
      <rPr>
        <b/>
        <sz val="10"/>
        <color theme="1"/>
        <rFont val="Century Gothic"/>
        <family val="2"/>
      </rPr>
      <t xml:space="preserve">Type: </t>
    </r>
    <r>
      <rPr>
        <sz val="10"/>
        <color theme="1"/>
        <rFont val="Century Gothic"/>
        <family val="2"/>
      </rPr>
      <t xml:space="preserve">Hinged wardrobe  </t>
    </r>
    <r>
      <rPr>
        <b/>
        <sz val="10"/>
        <color theme="1"/>
        <rFont val="Century Gothic"/>
        <family val="2"/>
      </rPr>
      <t xml:space="preserve">                                                 Structure material:</t>
    </r>
    <r>
      <rPr>
        <sz val="10"/>
        <color theme="1"/>
        <rFont val="Century Gothic"/>
        <family val="2"/>
      </rPr>
      <t xml:space="preserve"> Providing and making of wardrobe made with 16mm  303 GRADE WATER RESISTANT ( CENTURY \ GREENC\ SRG) plywood with 0.8mm thick laminate  pressed on both side 
</t>
    </r>
    <r>
      <rPr>
        <b/>
        <sz val="10"/>
        <color theme="1"/>
        <rFont val="Century Gothic"/>
        <family val="2"/>
      </rPr>
      <t xml:space="preserve">Finish material: </t>
    </r>
    <r>
      <rPr>
        <sz val="10"/>
        <color theme="1"/>
        <rFont val="Century Gothic"/>
        <family val="2"/>
      </rPr>
      <t xml:space="preserve"> finished with 16mm 303 GRADE WATER RESISTANT  ( CENTURY \ GREENC\ SRG) plywood  wth black board / HDHMR with1mm anti scratch thermo Laminate 10 year guarantee,as approved for both the side 
</t>
    </r>
    <r>
      <rPr>
        <b/>
        <sz val="10"/>
        <color theme="1"/>
        <rFont val="Century Gothic"/>
        <family val="2"/>
      </rPr>
      <t xml:space="preserve">Hardware: </t>
    </r>
    <r>
      <rPr>
        <sz val="10"/>
        <color theme="1"/>
        <rFont val="Century Gothic"/>
        <family val="2"/>
      </rPr>
      <t xml:space="preserve"> Hettich &amp; Hafele with soft close system</t>
    </r>
  </si>
  <si>
    <t>DRESSER MIRROR WITH PANALLING</t>
  </si>
  <si>
    <t>DRESSER STORAGE</t>
  </si>
  <si>
    <r>
      <rPr>
        <b/>
        <sz val="10"/>
        <color rgb="FF000000"/>
        <rFont val="Century Gothic"/>
        <family val="2"/>
      </rPr>
      <t xml:space="preserve">Type: </t>
    </r>
    <r>
      <rPr>
        <sz val="10"/>
        <color rgb="FF000000"/>
        <rFont val="Century Gothic"/>
        <family val="2"/>
      </rPr>
      <t xml:space="preserve">Drawer type storage                                                           </t>
    </r>
    <r>
      <rPr>
        <b/>
        <sz val="10"/>
        <color rgb="FF000000"/>
        <rFont val="Century Gothic"/>
        <family val="2"/>
      </rPr>
      <t>Structure material:</t>
    </r>
    <r>
      <rPr>
        <sz val="10"/>
        <color rgb="FF000000"/>
        <rFont val="Century Gothic"/>
        <family val="2"/>
      </rPr>
      <t xml:space="preserve"> Providing and making of dresser storage made with 16mm   303 GRADE WATER RESISTANT ( CENTURY \ GREENC\ SRG)  plywood with 0.8mm thick laminate  pressed on both side 
</t>
    </r>
    <r>
      <rPr>
        <b/>
        <sz val="10"/>
        <color rgb="FF000000"/>
        <rFont val="Century Gothic"/>
        <family val="2"/>
      </rPr>
      <t>Finish material:</t>
    </r>
    <r>
      <rPr>
        <sz val="10"/>
        <color rgb="FF000000"/>
        <rFont val="Century Gothic"/>
        <family val="2"/>
      </rPr>
      <t xml:space="preserve">finished with 16mm plywood with 1mm thick laminate
</t>
    </r>
    <r>
      <rPr>
        <b/>
        <sz val="10"/>
        <color rgb="FF000000"/>
        <rFont val="Century Gothic"/>
        <family val="2"/>
      </rPr>
      <t xml:space="preserve">Hardware: </t>
    </r>
    <r>
      <rPr>
        <sz val="10"/>
        <color rgb="FF000000"/>
        <rFont val="Century Gothic"/>
        <family val="2"/>
      </rPr>
      <t xml:space="preserve"> Hettich &amp; Hafele with soft close system</t>
    </r>
  </si>
  <si>
    <r>
      <rPr>
        <b/>
        <sz val="10"/>
        <color rgb="FF000000"/>
        <rFont val="Century Gothic"/>
        <family val="2"/>
      </rPr>
      <t xml:space="preserve">Type: </t>
    </r>
    <r>
      <rPr>
        <sz val="10"/>
        <color rgb="FF000000"/>
        <rFont val="Century Gothic"/>
        <family val="2"/>
      </rPr>
      <t xml:space="preserve">Drawer type storage                                                           </t>
    </r>
    <r>
      <rPr>
        <b/>
        <sz val="10"/>
        <color rgb="FF000000"/>
        <rFont val="Century Gothic"/>
        <family val="2"/>
      </rPr>
      <t>Structure material:</t>
    </r>
    <r>
      <rPr>
        <sz val="10"/>
        <color rgb="FF000000"/>
        <rFont val="Century Gothic"/>
        <family val="2"/>
      </rPr>
      <t xml:space="preserve"> Providing and making of Study ledge made with 16mm  303 GRADE WATER RESISTANT ( CENTURY \ GREENC\ SRG)  plywood with 0.8mm thick laminate  pressed on both side 
</t>
    </r>
    <r>
      <rPr>
        <b/>
        <sz val="10"/>
        <color rgb="FF000000"/>
        <rFont val="Century Gothic"/>
        <family val="2"/>
      </rPr>
      <t>Finish material:</t>
    </r>
    <r>
      <rPr>
        <sz val="10"/>
        <color rgb="FF000000"/>
        <rFont val="Century Gothic"/>
        <family val="2"/>
      </rPr>
      <t xml:space="preserve">finished with 16mm plywood 1mm anti scratch thermo Laminate 10 year guarantee
</t>
    </r>
    <r>
      <rPr>
        <b/>
        <sz val="10"/>
        <color rgb="FF000000"/>
        <rFont val="Century Gothic"/>
        <family val="2"/>
      </rPr>
      <t xml:space="preserve">Hardware: </t>
    </r>
    <r>
      <rPr>
        <sz val="10"/>
        <color rgb="FF000000"/>
        <rFont val="Century Gothic"/>
        <family val="2"/>
      </rPr>
      <t xml:space="preserve"> Hettich &amp; Hafele with soft close system</t>
    </r>
  </si>
  <si>
    <t>STUDY UNIT OVER HEAD STORAGE</t>
  </si>
  <si>
    <r>
      <rPr>
        <b/>
        <sz val="10"/>
        <rFont val="Century Gothic"/>
        <family val="2"/>
      </rPr>
      <t>Type:</t>
    </r>
    <r>
      <rPr>
        <sz val="10"/>
        <rFont val="Century Gothic"/>
        <family val="2"/>
      </rPr>
      <t xml:space="preserve"> Drawer type storage
</t>
    </r>
    <r>
      <rPr>
        <b/>
        <sz val="10"/>
        <rFont val="Century Gothic"/>
        <family val="2"/>
      </rPr>
      <t>Structure material:</t>
    </r>
    <r>
      <rPr>
        <sz val="10"/>
        <rFont val="Century Gothic"/>
        <family val="2"/>
      </rPr>
      <t xml:space="preserve">  Providing and making of study Unit storage made with  16mm  303 GRADE WATER RESISTANT plywood with 0.8mm  laminate  pressed on both side.                                                                                                     </t>
    </r>
    <r>
      <rPr>
        <b/>
        <sz val="10"/>
        <rFont val="Century Gothic"/>
        <family val="2"/>
      </rPr>
      <t>Finish material:</t>
    </r>
    <r>
      <rPr>
        <sz val="10"/>
        <rFont val="Century Gothic"/>
        <family val="2"/>
      </rPr>
      <t xml:space="preserve">  16mm ply Panneling finished with 1mm anti scratch thermo Laminate 10 year guarantee ,as approved for both the side.
</t>
    </r>
    <r>
      <rPr>
        <b/>
        <sz val="10"/>
        <rFont val="Century Gothic"/>
        <family val="2"/>
      </rPr>
      <t>Hardware:</t>
    </r>
    <r>
      <rPr>
        <sz val="10"/>
        <rFont val="Century Gothic"/>
        <family val="2"/>
      </rPr>
      <t xml:space="preserve"> Telescopic Hettich &amp; Hafele with soft close 
system.</t>
    </r>
  </si>
  <si>
    <t>BED</t>
  </si>
  <si>
    <r>
      <rPr>
        <b/>
        <sz val="10"/>
        <color theme="1"/>
        <rFont val="Century Gothic"/>
        <family val="2"/>
      </rPr>
      <t xml:space="preserve">Structure material: </t>
    </r>
    <r>
      <rPr>
        <sz val="10"/>
        <color theme="1"/>
        <rFont val="Century Gothic"/>
        <family val="2"/>
      </rPr>
      <t xml:space="preserve">Providing and making of BED made with 16mm  303 GRADE WATER RESISTANT  (CENTURY / GREEN /SOLID WATERPROOF )plywood with 0.8 mm thick laminate pressed on both side </t>
    </r>
    <r>
      <rPr>
        <b/>
        <sz val="10"/>
        <color theme="1"/>
        <rFont val="Century Gothic"/>
        <family val="2"/>
      </rPr>
      <t xml:space="preserve">
Finish material:</t>
    </r>
    <r>
      <rPr>
        <sz val="10"/>
        <color theme="1"/>
        <rFont val="Century Gothic"/>
        <family val="2"/>
      </rPr>
      <t>FINISHED with 18mm plywood with 1mm thick anti scratch Thermolaminate with 10 year guarantee</t>
    </r>
    <r>
      <rPr>
        <b/>
        <sz val="10"/>
        <color theme="1"/>
        <rFont val="Century Gothic"/>
        <family val="2"/>
      </rPr>
      <t xml:space="preserve"> ,</t>
    </r>
    <r>
      <rPr>
        <sz val="10"/>
        <color theme="1"/>
        <rFont val="Century Gothic"/>
        <family val="2"/>
      </rPr>
      <t xml:space="preserve">AS approved for both side </t>
    </r>
    <r>
      <rPr>
        <b/>
        <sz val="10"/>
        <color theme="1"/>
        <rFont val="Century Gothic"/>
        <family val="2"/>
      </rPr>
      <t xml:space="preserve">                                                                            HARWARE; </t>
    </r>
    <r>
      <rPr>
        <sz val="10"/>
        <color theme="1"/>
        <rFont val="Century Gothic"/>
        <family val="2"/>
      </rPr>
      <t>Hettich &amp; hafele with 250 kg hydrolic bed lift</t>
    </r>
  </si>
  <si>
    <t>MISCELLANEOUS</t>
  </si>
  <si>
    <t xml:space="preserve">False ceiling (Without Painting) </t>
  </si>
  <si>
    <r>
      <rPr>
        <sz val="10"/>
        <color rgb="FF000000"/>
        <rFont val="Century Gothic"/>
        <family val="2"/>
      </rPr>
      <t>Providing and installing Gypsum False Ceiling 2x3' Grid Channel spacing.
Base materials used, Channel -  Xpert Channel
Board -</t>
    </r>
    <r>
      <rPr>
        <b/>
        <sz val="10"/>
        <color rgb="FF000000"/>
        <rFont val="Century Gothic"/>
        <family val="2"/>
      </rPr>
      <t xml:space="preserve"> Gyproc Gypsum Board</t>
    </r>
    <r>
      <rPr>
        <sz val="10"/>
        <color rgb="FF000000"/>
        <rFont val="Century Gothic"/>
        <family val="2"/>
      </rPr>
      <t>,without painting.</t>
    </r>
  </si>
  <si>
    <r>
      <rPr>
        <b/>
        <sz val="10"/>
        <color theme="1"/>
        <rFont val="Century Gothic"/>
        <family val="2"/>
      </rPr>
      <t xml:space="preserve">Type: </t>
    </r>
    <r>
      <rPr>
        <sz val="10"/>
        <color theme="1"/>
        <rFont val="Century Gothic"/>
        <family val="2"/>
      </rPr>
      <t xml:space="preserve">shutter type storage </t>
    </r>
    <r>
      <rPr>
        <b/>
        <sz val="10"/>
        <color theme="1"/>
        <rFont val="Century Gothic"/>
        <family val="2"/>
      </rPr>
      <t xml:space="preserve">                                          Structure material:</t>
    </r>
    <r>
      <rPr>
        <sz val="10"/>
        <color theme="1"/>
        <rFont val="Century Gothic"/>
        <family val="2"/>
      </rPr>
      <t xml:space="preserve"> Providing and making of Running counter with WATERPROOF 710 grade  ( CENTURY \ GREENC\ SRG)ply finished with1mm laminate pressed on both side.                                                          
</t>
    </r>
    <r>
      <rPr>
        <b/>
        <sz val="10"/>
        <color theme="1"/>
        <rFont val="Century Gothic"/>
        <family val="2"/>
      </rPr>
      <t xml:space="preserve">Finish material: </t>
    </r>
    <r>
      <rPr>
        <sz val="10"/>
        <color theme="1"/>
        <rFont val="Century Gothic"/>
        <family val="2"/>
      </rPr>
      <t xml:space="preserve">finished with 16mm 710 GRADE WATER PROOF plywood  wth black board / HDHMR with 1mm thick laminate ,as approved for both the side 
</t>
    </r>
    <r>
      <rPr>
        <b/>
        <sz val="10"/>
        <color theme="1"/>
        <rFont val="Century Gothic"/>
        <family val="2"/>
      </rPr>
      <t xml:space="preserve">Hardware: </t>
    </r>
    <r>
      <rPr>
        <sz val="10"/>
        <color theme="1"/>
        <rFont val="Century Gothic"/>
        <family val="2"/>
      </rPr>
      <t xml:space="preserve"> Hettich &amp; Hafele with soft close system. </t>
    </r>
  </si>
  <si>
    <t>KITCHEN OVERHEAD CABINET with profile shutter</t>
  </si>
  <si>
    <r>
      <rPr>
        <b/>
        <sz val="10"/>
        <color theme="1"/>
        <rFont val="Century Gothic"/>
        <family val="2"/>
      </rPr>
      <t xml:space="preserve">Type: </t>
    </r>
    <r>
      <rPr>
        <sz val="10"/>
        <color theme="1"/>
        <rFont val="Century Gothic"/>
        <family val="2"/>
      </rPr>
      <t xml:space="preserve">shutter type storage </t>
    </r>
    <r>
      <rPr>
        <b/>
        <sz val="10"/>
        <color theme="1"/>
        <rFont val="Century Gothic"/>
        <family val="2"/>
      </rPr>
      <t xml:space="preserve">                                             Structure material:</t>
    </r>
    <r>
      <rPr>
        <sz val="10"/>
        <color theme="1"/>
        <rFont val="Century Gothic"/>
        <family val="2"/>
      </rPr>
      <t xml:space="preserve"> Providing and making of Running counter with WATERPROOF 710 grade  ( CENTURY \ GREENC\ SRG)ply finished with1mm laminate pressed on both side.      </t>
    </r>
    <r>
      <rPr>
        <b/>
        <sz val="10"/>
        <color theme="1"/>
        <rFont val="Century Gothic"/>
        <family val="2"/>
      </rPr>
      <t xml:space="preserve">
Finish material: </t>
    </r>
    <r>
      <rPr>
        <sz val="10"/>
        <color theme="1"/>
        <rFont val="Century Gothic"/>
        <family val="2"/>
      </rPr>
      <t xml:space="preserve">finished with 16mm 710 GRADE WATER PROOF plywood  wth black board / HDHMR with1mm thick laminate ,as approved for both the side 
</t>
    </r>
    <r>
      <rPr>
        <b/>
        <sz val="10"/>
        <color theme="1"/>
        <rFont val="Century Gothic"/>
        <family val="2"/>
      </rPr>
      <t xml:space="preserve">Hardware: </t>
    </r>
    <r>
      <rPr>
        <sz val="10"/>
        <color theme="1"/>
        <rFont val="Century Gothic"/>
        <family val="2"/>
      </rPr>
      <t xml:space="preserve"> Hettich &amp; Hafele with soft close system. </t>
    </r>
  </si>
  <si>
    <t>KITCHEN OVERHEAD CABINET open unit</t>
  </si>
  <si>
    <t xml:space="preserve">Type: shutter type storage                                              Structure material: Providing and making of open unit with WATERPROOF 710 grade  ( CENTURY \ GREENC\ SRG)ply finished with1mm laminate pressed on both side.      
Finish material: finished with 16mm 710 GRADE WATER PROOF plywood  wth black board / HDHMR with1mm thick laminate ,as approved for both the side 
Hardware:  Hettich &amp; Hafele with soft close system. </t>
  </si>
  <si>
    <t xml:space="preserve">kitchen entry wall PANELLING WITH LAMINATE </t>
  </si>
  <si>
    <r>
      <rPr>
        <b/>
        <sz val="10"/>
        <color rgb="FF000000"/>
        <rFont val="Century Gothic"/>
        <family val="2"/>
      </rPr>
      <t xml:space="preserve">Structure material: </t>
    </r>
    <r>
      <rPr>
        <sz val="10"/>
        <color rgb="FF000000"/>
        <rFont val="Century Gothic"/>
        <family val="2"/>
      </rPr>
      <t xml:space="preserve"> 50-100mm thick, 2x2' Grid Panelling using 16mm Plywood
</t>
    </r>
    <r>
      <rPr>
        <b/>
        <sz val="10"/>
        <color rgb="FF000000"/>
        <rFont val="Century Gothic"/>
        <family val="2"/>
      </rPr>
      <t>Finish material:</t>
    </r>
    <r>
      <rPr>
        <sz val="10"/>
        <color rgb="FF000000"/>
        <rFont val="Century Gothic"/>
        <family val="2"/>
      </rPr>
      <t xml:space="preserve"> Providing and making  Paneling made with Unit 16mm 710 GRADE WATER PROOF ( CENTURY \ GREENC\ SRG)  plywood  with 1mm thick  Laminate ,as approved for both the side.</t>
    </r>
  </si>
  <si>
    <t xml:space="preserve"> TALL UNIT WITH   PROFILE SHUTTER</t>
  </si>
  <si>
    <r>
      <rPr>
        <b/>
        <sz val="10"/>
        <color rgb="FF000000"/>
        <rFont val="Century Gothic"/>
        <family val="2"/>
      </rPr>
      <t>Type:</t>
    </r>
    <r>
      <rPr>
        <sz val="10"/>
        <color rgb="FF000000"/>
        <rFont val="Century Gothic"/>
        <family val="2"/>
      </rPr>
      <t xml:space="preserve"> shutter type storage
</t>
    </r>
    <r>
      <rPr>
        <b/>
        <sz val="10"/>
        <color rgb="FF000000"/>
        <rFont val="Century Gothic"/>
        <family val="2"/>
      </rPr>
      <t>Structure material:</t>
    </r>
    <r>
      <rPr>
        <sz val="10"/>
        <color rgb="FF000000"/>
        <rFont val="Century Gothic"/>
        <family val="2"/>
      </rPr>
      <t xml:space="preserve">  Providing and making of  storage unit made with  16mm plywood 710 GRADE WATER PROOF plywood with 0.8mm laminate  pressed on both side.                                                                                                     </t>
    </r>
    <r>
      <rPr>
        <b/>
        <sz val="10"/>
        <color rgb="FF000000"/>
        <rFont val="Century Gothic"/>
        <family val="2"/>
      </rPr>
      <t>Finish material:</t>
    </r>
    <r>
      <rPr>
        <sz val="10"/>
        <color rgb="FF000000"/>
        <rFont val="Century Gothic"/>
        <family val="2"/>
      </rPr>
      <t xml:space="preserve"> 16mm  Profile shutter ( Tinted ,Frosted , 
Plain, Fluted )                                                                               
</t>
    </r>
    <r>
      <rPr>
        <b/>
        <sz val="10"/>
        <color rgb="FF000000"/>
        <rFont val="Century Gothic"/>
        <family val="2"/>
      </rPr>
      <t xml:space="preserve">Hardware: </t>
    </r>
    <r>
      <rPr>
        <sz val="10"/>
        <color rgb="FF000000"/>
        <rFont val="Century Gothic"/>
        <family val="2"/>
      </rPr>
      <t>Telescopic Hettich &amp; Hafele with soft close 
system.</t>
    </r>
  </si>
  <si>
    <t xml:space="preserve">PVC Orgaline Cuttlery </t>
  </si>
  <si>
    <t>Rolling shutter unit</t>
  </si>
  <si>
    <t xml:space="preserve">   </t>
  </si>
  <si>
    <t>Coner Unit (Left\right)</t>
  </si>
  <si>
    <t>Wicker Basket</t>
  </si>
  <si>
    <t>Pantry Unit</t>
  </si>
  <si>
    <t>NET TOTAL</t>
  </si>
  <si>
    <t>Twenty TWO lakh THIRTY EIGHT thousand SEVEN  HUNDRED FIFTY FIVE only</t>
  </si>
  <si>
    <t>Entire Project core material being GREEN PLYWOOD ar CENTURY PLYWOOD - 303 COMMERCIAL PLYWOOD (18mm thick)</t>
  </si>
  <si>
    <t xml:space="preserve">Laminate Outside - 1mm Greenlam, Merino, ROYAL TOUCH &amp; Century Laminates (Subjected to material selection at the design phase) Price range up to Rs. 1500/- to Rs.2500/- </t>
  </si>
  <si>
    <t xml:space="preserve"> GREEN LAM, CENTURY LAM, MARINO,</t>
  </si>
  <si>
    <t>15 YEARS</t>
  </si>
  <si>
    <t>GREEN LAM,CENTURY LAM, MARINO,  ROYAL TOUCH</t>
  </si>
  <si>
    <t xml:space="preserve">DRESSER MIRROR WITH PANELLING </t>
  </si>
  <si>
    <t>MODULAR</t>
  </si>
  <si>
    <t>.</t>
  </si>
  <si>
    <t>RECEPTION COUNTER</t>
  </si>
  <si>
    <t>MOVABLE VERTICAL STORAGE</t>
  </si>
  <si>
    <t xml:space="preserve"> </t>
  </si>
  <si>
    <t>```</t>
  </si>
  <si>
    <t>COUNTER STORAGE</t>
  </si>
  <si>
    <t>MEETING TABLE</t>
  </si>
  <si>
    <t xml:space="preserve"> TABLE</t>
  </si>
  <si>
    <t>TV UNIT STORAGE</t>
  </si>
  <si>
    <t>BED BACK SIDE STORAGE</t>
  </si>
  <si>
    <t xml:space="preserve">DRESSER  STORAGE </t>
  </si>
  <si>
    <t>WOODEN LAMINATE FALSE CEILING</t>
  </si>
  <si>
    <t>CUSTOM</t>
  </si>
  <si>
    <t>GROUND FLOOR</t>
  </si>
  <si>
    <t>FIRST FLOOR</t>
  </si>
  <si>
    <t>SECOND FLOOR</t>
  </si>
  <si>
    <t>WALLPAPER</t>
  </si>
  <si>
    <t>WOODEN STRUTS TV PANNEL</t>
  </si>
  <si>
    <t>STORAGE UNIT</t>
  </si>
  <si>
    <t>STORAGE UNIT WITH PROFILE SHUTTER</t>
  </si>
  <si>
    <t>VERTICAL STORAGE UNIT</t>
  </si>
  <si>
    <t>BASE STORAGE UNIT</t>
  </si>
  <si>
    <t>12'-10"</t>
  </si>
  <si>
    <t>1'-6"</t>
  </si>
  <si>
    <t>2'-0"</t>
  </si>
  <si>
    <t>3'-5"</t>
  </si>
  <si>
    <t>10'-4"</t>
  </si>
  <si>
    <t>3'-11"</t>
  </si>
  <si>
    <t>6'-11"</t>
  </si>
  <si>
    <t>2'-6"</t>
  </si>
  <si>
    <t>2'-11"</t>
  </si>
  <si>
    <t>8'-4"</t>
  </si>
  <si>
    <t>31'-9"</t>
  </si>
  <si>
    <t>26'-3"</t>
  </si>
  <si>
    <t>2"</t>
  </si>
  <si>
    <t>6"</t>
  </si>
  <si>
    <t>3"</t>
  </si>
  <si>
    <t>1"</t>
  </si>
  <si>
    <t>7'-10"</t>
  </si>
  <si>
    <t>8'-10"</t>
  </si>
  <si>
    <t>9'-10"</t>
  </si>
  <si>
    <t>7'-1"</t>
  </si>
  <si>
    <t>1'-0"</t>
  </si>
  <si>
    <t>4'-5"</t>
  </si>
  <si>
    <t>1.5"</t>
  </si>
  <si>
    <t>4'-11"</t>
  </si>
  <si>
    <t>5'-5"</t>
  </si>
  <si>
    <t>1'-8"</t>
  </si>
  <si>
    <t>5'-6"</t>
  </si>
  <si>
    <t>5'-8"</t>
  </si>
  <si>
    <t>8'-0"</t>
  </si>
  <si>
    <t xml:space="preserve">COMPUTER TABLE </t>
  </si>
  <si>
    <t>FRP PLANTER BOX WITH PVC FLUTED PANELLING</t>
  </si>
  <si>
    <r>
      <t xml:space="preserve">Structure material: </t>
    </r>
    <r>
      <rPr>
        <sz val="10"/>
        <color rgb="FF000000"/>
        <rFont val="Century Gothic"/>
        <family val="2"/>
      </rPr>
      <t xml:space="preserve"> Providing and fixing suspended aluminium baffle ceiling system comprising extruded aluminium baffles of approved profile, size and spacing, suspended from RCC slab using GI suspension rods, adjustable hangers and galvanized main runners/carriers. The complete framework shall be levelled, aligned and securely fixed as per the manufacturer's recommendations.
</t>
    </r>
    <r>
      <rPr>
        <b/>
        <sz val="10"/>
        <color rgb="FF000000"/>
        <rFont val="Century Gothic"/>
        <family val="2"/>
      </rPr>
      <t>Finish Material:</t>
    </r>
    <r>
      <rPr>
        <sz val="10"/>
        <color rgb="FF000000"/>
        <rFont val="Century Gothic"/>
        <family val="2"/>
      </rPr>
      <t xml:space="preserve">
Providing extruded aluminium baffles, minimum 1.0 mm thick, of size 50 × 100 mm (or as per approved drawings), finished with wood grain PVDF/Powder Coating of approved shade and texture. Baffles shall be factory finished with uniform colour, concealed fixing arrangement and matching end caps. The system shall include necessary cut-outs for light fixtures, sprinklers, smoke detectors, fans, air-conditioning diffusers and all services, complete as per approved drawings.
</t>
    </r>
    <r>
      <rPr>
        <b/>
        <sz val="10"/>
        <color rgb="FF000000"/>
        <rFont val="Century Gothic"/>
        <family val="2"/>
      </rPr>
      <t>Hardware:</t>
    </r>
    <r>
      <rPr>
        <sz val="10"/>
        <color rgb="FF000000"/>
        <rFont val="Century Gothic"/>
        <family val="2"/>
      </rPr>
      <t xml:space="preserve">
Galvanized steel suspension rods, adjustable hangers, galvanized carriers, connector clips, locking clips, splice plates, end caps, SS screws, fasteners, anchors and all accessories required for complete installation.</t>
    </r>
  </si>
  <si>
    <t>40'-0"</t>
  </si>
  <si>
    <t>ALUMINIUM BAFFLE CEILING</t>
  </si>
  <si>
    <t>FALSE CEILING WITH WOODEN LAMINATE FINISH</t>
  </si>
  <si>
    <t>PLANTER WITH INTEGRATED SEATING</t>
  </si>
  <si>
    <t>3'-0"</t>
  </si>
  <si>
    <r>
      <rPr>
        <b/>
        <sz val="10"/>
        <color theme="1"/>
        <rFont val="Century Gothic"/>
        <family val="2"/>
      </rPr>
      <t>Structure Material:</t>
    </r>
    <r>
      <rPr>
        <sz val="10"/>
        <color theme="1"/>
        <rFont val="Century Gothic"/>
        <family val="2"/>
      </rPr>
      <t xml:space="preserve"> Providing and fixing MS framed glazed partition fabricated using 50 × 25 mm MS rectangular hollow sections and 40 × 20 mm MS sections where required, minimum 1.6 mm thick, welded, ground smooth, treated with zinc-rich primer and finished with powder coating in approved colour. The framework shall be securely fixed to floor, ceiling and walls using approved anchor fasteners.
</t>
    </r>
    <r>
      <rPr>
        <b/>
        <sz val="10"/>
        <color theme="1"/>
        <rFont val="Century Gothic"/>
        <family val="2"/>
      </rPr>
      <t>Finish Material:</t>
    </r>
    <r>
      <rPr>
        <sz val="10"/>
        <color theme="1"/>
        <rFont val="Century Gothic"/>
        <family val="2"/>
      </rPr>
      <t xml:space="preserve">
Providing and fixing 12 mm thick clear toughened glass, 12 mm thick fluted toughened glass, and 6 mm thick back-painted lacquered toughened glass of approved colour and pattern, fixed within the MS frame using EPDM gaskets, glazing beads and structural silicone. Lacquered glass panels shall be back-painted with factory-applied ceramic coating. All exposed joints shall be neat, aligned and sealed with neutral silicone.
</t>
    </r>
    <r>
      <rPr>
        <b/>
        <sz val="10"/>
        <color theme="1"/>
        <rFont val="Century Gothic"/>
        <family val="2"/>
      </rPr>
      <t xml:space="preserve">
Hardware:
</t>
    </r>
    <r>
      <rPr>
        <sz val="10"/>
        <color theme="1"/>
        <rFont val="Century Gothic"/>
        <family val="2"/>
      </rPr>
      <t xml:space="preserve">
EPDM gaskets, glazing beads, structural silicone sealant, SS anchor fasteners, fixing cleats, setting blocks, glazing tape, connectors and all accessories required for complete installation.</t>
    </r>
  </si>
  <si>
    <r>
      <t>Structure Material:</t>
    </r>
    <r>
      <rPr>
        <sz val="10"/>
        <color rgb="FF000000"/>
        <rFont val="Century Gothic"/>
        <family val="2"/>
      </rPr>
      <t xml:space="preserve">
Providing and fixing MS framed sliding door fabricated from</t>
    </r>
    <r>
      <rPr>
        <b/>
        <sz val="10"/>
        <color rgb="FF000000"/>
        <rFont val="Century Gothic"/>
        <family val="2"/>
      </rPr>
      <t xml:space="preserve"> 50 × 25 mm MS section</t>
    </r>
    <r>
      <rPr>
        <sz val="10"/>
        <color rgb="FF000000"/>
        <rFont val="Century Gothic"/>
        <family val="2"/>
      </rPr>
      <t xml:space="preserve">s, minimum 1.6 mm thick, powder coated in approved colour, complete with concealed reinforcement and fixing members.
</t>
    </r>
    <r>
      <rPr>
        <b/>
        <sz val="10"/>
        <color rgb="FF000000"/>
        <rFont val="Century Gothic"/>
        <family val="2"/>
      </rPr>
      <t>Finish Material:</t>
    </r>
    <r>
      <rPr>
        <sz val="10"/>
        <color rgb="FF000000"/>
        <rFont val="Century Gothic"/>
        <family val="2"/>
      </rPr>
      <t xml:space="preserve">
Providing and fixing </t>
    </r>
    <r>
      <rPr>
        <b/>
        <sz val="10"/>
        <color rgb="FF000000"/>
        <rFont val="Century Gothic"/>
        <family val="2"/>
      </rPr>
      <t>12 mm thick clear/fluted toughened glass and 6 mm thick lacquered toughened glass</t>
    </r>
    <r>
      <rPr>
        <sz val="10"/>
        <color rgb="FF000000"/>
        <rFont val="Century Gothic"/>
        <family val="2"/>
      </rPr>
      <t xml:space="preserve"> as per approved drawings, fixed using glazing gaskets and structural silicone. Door shall include matching </t>
    </r>
    <r>
      <rPr>
        <b/>
        <sz val="10"/>
        <color rgb="FF000000"/>
        <rFont val="Century Gothic"/>
        <family val="2"/>
      </rPr>
      <t>powder-coated MS frame</t>
    </r>
    <r>
      <rPr>
        <sz val="10"/>
        <color rgb="FF000000"/>
        <rFont val="Century Gothic"/>
        <family val="2"/>
      </rPr>
      <t xml:space="preserve"> and handle arrangement.
</t>
    </r>
    <r>
      <rPr>
        <b/>
        <sz val="10"/>
        <color rgb="FF000000"/>
        <rFont val="Century Gothic"/>
        <family val="2"/>
      </rPr>
      <t>Hardware:</t>
    </r>
    <r>
      <rPr>
        <sz val="10"/>
        <color rgb="FF000000"/>
        <rFont val="Century Gothic"/>
        <family val="2"/>
      </rPr>
      <t xml:space="preserve">
Heavy-duty Häfele, Dorma, Dorset or equivalent sliding door system comprising aluminium top track, SS rollers, floor guide, soft-close mechanism, stopper, pull handles, lock (where specified), EPDM gaskets, structural silicone, SS fasteners and all accessories for smooth operation.</t>
    </r>
  </si>
  <si>
    <t>MS FRAMED SLIDING GLASS DOOR</t>
  </si>
  <si>
    <t>MS FRAMED GLAZED PARTITION</t>
  </si>
  <si>
    <r>
      <t>Structure Material:</t>
    </r>
    <r>
      <rPr>
        <sz val="10"/>
        <color rgb="FF000000"/>
        <rFont val="Century Gothic"/>
        <family val="2"/>
      </rPr>
      <t xml:space="preserve">
Providing and fixing decorative wall panelling of required pattern and dimensions, fabricated using 2" × 2" framing of 16 mm thick IS:710 BWP Grade plywood, securely fixed to masonry/RCC wall with approved fasteners. Providing and fixing 16 mm thick IS:710 BWP Grade plywood over the framing as the base substrate. All exposed plywood edges shall be finished with 2 mm thick PVC edge banding, and concealed edges with 0.8 mm thick PVC edge banding, machine applied using hot-melt adhesive.
</t>
    </r>
    <r>
      <rPr>
        <b/>
        <sz val="10"/>
        <color rgb="FF000000"/>
        <rFont val="Century Gothic"/>
        <family val="2"/>
      </rPr>
      <t>Finish Material:</t>
    </r>
    <r>
      <rPr>
        <sz val="10"/>
        <color rgb="FF000000"/>
        <rFont val="Century Gothic"/>
        <family val="2"/>
      </rPr>
      <t xml:space="preserve">
Providing and fixing 1.0 mm thick anti-scratch decorative laminate of approved wood grain and shade, together with 6 mm thick back-painted lacquered toughened glass of approved colour, fixed over the plywood substrate using approved adhesive and structural silicone. The work shall include decorative grooves, shadow gaps, recessed joints, edge trims, flush joints and alignment of all panels as per approved drawings. All visible joints shall be neat, uniform and free from surface imperfections.
</t>
    </r>
    <r>
      <rPr>
        <b/>
        <sz val="10"/>
        <color rgb="FF000000"/>
        <rFont val="Century Gothic"/>
        <family val="2"/>
      </rPr>
      <t>Hardware:</t>
    </r>
    <r>
      <rPr>
        <sz val="10"/>
        <color rgb="FF000000"/>
        <rFont val="Century Gothic"/>
        <family val="2"/>
      </rPr>
      <t xml:space="preserve">
Providing approved construction adhesive, structural silicone sealant, SS screws, anchor fasteners, aluminium edge trims, PVC edge banding, concealed fixing accessories, connectors and all materials required for complete installation.</t>
    </r>
  </si>
  <si>
    <t>SS PVD COATED CNC-CUT DECORATIVE PANEL</t>
  </si>
  <si>
    <t>5'-0"</t>
  </si>
  <si>
    <r>
      <t>Structure Material:</t>
    </r>
    <r>
      <rPr>
        <sz val="10"/>
        <color rgb="FF000000"/>
        <rFont val="Century Gothic"/>
        <family val="2"/>
      </rPr>
      <t xml:space="preserve">
Providing and fixing curved column cladding fabricated using 2" × 2" framing of 16 mm thick IS:710 BWP Grade plywood, securely fixed to the RCC column using approved anchor fasteners. Providing and fixing 6 mm thick flexible plywood or kerf-cut 16 mm IS:710 BWP Grade plywood, as required to achieve the specified curvature, complete with intermediate supports, blocking and necessary reinforcement. All exposed edges shall be finished with 2 mm thick PVC edge banding, and concealed edges with 0.8 mm thick PVC edge banding, machine applied using hot-melt adhesive.
</t>
    </r>
    <r>
      <rPr>
        <b/>
        <sz val="10"/>
        <color rgb="FF000000"/>
        <rFont val="Century Gothic"/>
        <family val="2"/>
      </rPr>
      <t>Finish Material:</t>
    </r>
    <r>
      <rPr>
        <sz val="10"/>
        <color rgb="FF000000"/>
        <rFont val="Century Gothic"/>
        <family val="2"/>
      </rPr>
      <t xml:space="preserve">
Providing and fixing 1.0 mm thick anti-scratch decorative laminate of approved wood grain, colour and texture over the curved plywood surface using approved contact adhesive. The work shall include seamless curvature, grooves, shadow gaps, edge finishing, cut-outs and alignment as per approved drawings. All joints shall be neatly finished without visible undulations or gaps.
</t>
    </r>
    <r>
      <rPr>
        <b/>
        <sz val="10"/>
        <color rgb="FF000000"/>
        <rFont val="Century Gothic"/>
        <family val="2"/>
      </rPr>
      <t>Hardware:</t>
    </r>
    <r>
      <rPr>
        <sz val="10"/>
        <color rgb="FF000000"/>
        <rFont val="Century Gothic"/>
        <family val="2"/>
      </rPr>
      <t xml:space="preserve">
Providing approved construction adhesive, SS screws, anchor fasteners, concealed brackets, PVC edge banding, connectors and all accessories required for complete installation.</t>
    </r>
  </si>
  <si>
    <r>
      <t>Structure Material:</t>
    </r>
    <r>
      <rPr>
        <sz val="10"/>
        <color rgb="FF000000"/>
        <rFont val="Century Gothic"/>
        <family val="2"/>
      </rPr>
      <t xml:space="preserve">
Providing and fixing 16 mm thick IS:710 BWP Grade plywood (Century/Greenply/SRG or equivalent approved make) securely fixed to the wall using approved screws and anchor fasteners, complete with all necessary levelling and preparation to receive the PVC fluted panels.
</t>
    </r>
    <r>
      <rPr>
        <b/>
        <sz val="10"/>
        <color rgb="FF000000"/>
        <rFont val="Century Gothic"/>
        <family val="2"/>
      </rPr>
      <t>Finish Material:</t>
    </r>
    <r>
      <rPr>
        <sz val="10"/>
        <color rgb="FF000000"/>
        <rFont val="Century Gothic"/>
        <family val="2"/>
      </rPr>
      <t xml:space="preserve">
Providing and fixing premium quality PVC fluted decorative panels of approved profile, colour and texture, with a minimum thickness of 8–10 mm, fixed over the plywood substrate using approved high-strength construction adhesive. Panels shall be installed true to line and level with seamless joints, matching grains, and complete with edge trims, corner profiles and finishing accessories as per approved drawings.
</t>
    </r>
    <r>
      <rPr>
        <b/>
        <sz val="10"/>
        <color rgb="FF000000"/>
        <rFont val="Century Gothic"/>
        <family val="2"/>
      </rPr>
      <t>Hardware:</t>
    </r>
    <r>
      <rPr>
        <sz val="10"/>
        <color rgb="FF000000"/>
        <rFont val="Century Gothic"/>
        <family val="2"/>
      </rPr>
      <t xml:space="preserve">
Approved construction adhesive, SS screws, anchor fasteners, aluminium/PVC edge trims, joint profiles and all accessories required for complete installation.</t>
    </r>
  </si>
  <si>
    <r>
      <t>Structure Material:</t>
    </r>
    <r>
      <rPr>
        <sz val="10"/>
        <color rgb="FF000000"/>
        <rFont val="Century Gothic"/>
        <family val="2"/>
      </rPr>
      <t xml:space="preserve">
Providing and fixing 12 mm thick BWP Grade plywood (IS:710) backing over aluminium/GI framework as required, securely anchored to the wall using approved fasteners. All joints shall be levelled and prepared to receive glass cladding.
</t>
    </r>
    <r>
      <rPr>
        <b/>
        <sz val="10"/>
        <color rgb="FF000000"/>
        <rFont val="Century Gothic"/>
        <family val="2"/>
      </rPr>
      <t>Finish Material:</t>
    </r>
    <r>
      <rPr>
        <sz val="10"/>
        <color rgb="FF000000"/>
        <rFont val="Century Gothic"/>
        <family val="2"/>
      </rPr>
      <t xml:space="preserve">
Providing and fixing 6 mm thick toughened back-painted lacquered glass of approved colour and shade, fixed using approved neutral silicone and concealed mechanical fixing system over the plywood backing. The cladding shall incorporate PVD-coated solid brass/stainless steel inlay strips, minimum 10 mm wide and 1.5 mm thick, of approved finish (Brushed Brass/Mirror Brass) laid as per approved drawings. All exposed edges shall be machine polished and joints shall be neatly aligned with uniform shadow gaps.
</t>
    </r>
    <r>
      <rPr>
        <b/>
        <sz val="10"/>
        <color rgb="FF000000"/>
        <rFont val="Century Gothic"/>
        <family val="2"/>
      </rPr>
      <t>Hardware:</t>
    </r>
    <r>
      <rPr>
        <sz val="10"/>
        <color rgb="FF000000"/>
        <rFont val="Century Gothic"/>
        <family val="2"/>
      </rPr>
      <t xml:space="preserve">
Approved neutral silicone adhesive, mirror fixing tape, SS cleats/clips wherever required, concealed fasteners, PVD-coated brass inlay sections, edge trims, spacers, joint fillers and all necessary accessories for complete installation.</t>
    </r>
  </si>
  <si>
    <r>
      <t>Structure Material:</t>
    </r>
    <r>
      <rPr>
        <sz val="10"/>
        <color rgb="FF000000"/>
        <rFont val="Century Gothic"/>
        <family val="2"/>
      </rPr>
      <t xml:space="preserve">
Providing, fabricating and fixing custom-made FRP planter box of required size and profile, manufactured using Glass Fibre Reinforced Polymer (FRP) with a minimum thickness of 4 to 5 mm, reinforced internally with FRP stiffeners/ribs to maintain structural stability. The planter shall be watertight and provided with internal waterproof coating, drainage outlet, overflow provision and all necessary accessories for live planting.
</t>
    </r>
    <r>
      <rPr>
        <b/>
        <sz val="10"/>
        <color rgb="FF000000"/>
        <rFont val="Century Gothic"/>
        <family val="2"/>
      </rPr>
      <t>Finish Material:</t>
    </r>
    <r>
      <rPr>
        <sz val="10"/>
        <color rgb="FF000000"/>
        <rFont val="Century Gothic"/>
        <family val="2"/>
      </rPr>
      <t xml:space="preserve">
Providing and fixing PVC fluted decorative panels, minimum 18 mm thick, of approved colour, profile and texture, fixed over the FRP planter using manufacturer-approved adhesive and concealed fasteners. All exposed edges shall be neatly finished using matching PVC edge trims. The planter shall be complete with shadow gaps, corner treatment and seamless joints as per approved drawings.
</t>
    </r>
    <r>
      <rPr>
        <b/>
        <sz val="10"/>
        <color rgb="FF000000"/>
        <rFont val="Century Gothic"/>
        <family val="2"/>
      </rPr>
      <t>Hardware:</t>
    </r>
    <r>
      <rPr>
        <sz val="10"/>
        <color rgb="FF000000"/>
        <rFont val="Century Gothic"/>
        <family val="2"/>
      </rPr>
      <t xml:space="preserve">
Providing and fixing SS-304 screws, concealed fixing brackets, approved construction adhesive, PVC edge trims, drainage outlet fittings, removable drain plug, levelling supports, sealants and all necessary accessories for complete installation.</t>
    </r>
  </si>
  <si>
    <t>2'-10"</t>
  </si>
  <si>
    <t>1'-1"</t>
  </si>
  <si>
    <t>54'-1"</t>
  </si>
  <si>
    <t>7'-5"</t>
  </si>
  <si>
    <t>0'-4"</t>
  </si>
  <si>
    <t>6'-7"</t>
  </si>
  <si>
    <t>7'-8"</t>
  </si>
  <si>
    <t>14'-6"</t>
  </si>
  <si>
    <t>2'-2"</t>
  </si>
  <si>
    <t>6'-8"</t>
  </si>
  <si>
    <t>14'-3"</t>
  </si>
  <si>
    <t>BED BACK SIDE PANEL</t>
  </si>
  <si>
    <t>WOODEN LAMINATE PANELLING</t>
  </si>
  <si>
    <r>
      <t xml:space="preserve">Providing and fixing premium quality PVC/vinyl wall covering (wallpaper) of approved colour, pattern, and texture, comprising minimum 300 GSM commercial-grade vinyl face with non-woven paper backing, abrasion, stain, moisture, and scratch resistant, suitable for interior wall applications. Type: Commercial-grade PVC/Vinyl wallpaper
</t>
    </r>
    <r>
      <rPr>
        <b/>
        <sz val="10"/>
        <rFont val="Century Gothic"/>
        <family val="2"/>
      </rPr>
      <t>Face thickness:</t>
    </r>
    <r>
      <rPr>
        <sz val="10"/>
        <rFont val="Century Gothic"/>
        <family val="2"/>
      </rPr>
      <t xml:space="preserve"> Minimum 0.35 mm
</t>
    </r>
    <r>
      <rPr>
        <b/>
        <sz val="10"/>
        <rFont val="Century Gothic"/>
        <family val="2"/>
      </rPr>
      <t>Total GSM:</t>
    </r>
    <r>
      <rPr>
        <sz val="10"/>
        <rFont val="Century Gothic"/>
        <family val="2"/>
      </rPr>
      <t xml:space="preserve"> Minimum 300 GSM
</t>
    </r>
    <r>
      <rPr>
        <b/>
        <sz val="10"/>
        <rFont val="Century Gothic"/>
        <family val="2"/>
      </rPr>
      <t>Backing:</t>
    </r>
    <r>
      <rPr>
        <sz val="10"/>
        <rFont val="Century Gothic"/>
        <family val="2"/>
      </rPr>
      <t xml:space="preserve"> Non-woven paper backing
</t>
    </r>
    <r>
      <rPr>
        <b/>
        <sz val="10"/>
        <rFont val="Century Gothic"/>
        <family val="2"/>
      </rPr>
      <t xml:space="preserve">Fire performance: </t>
    </r>
    <r>
      <rPr>
        <sz val="10"/>
        <rFont val="Century Gothic"/>
        <family val="2"/>
      </rPr>
      <t xml:space="preserve">Class B or equivalent
</t>
    </r>
    <r>
      <rPr>
        <b/>
        <sz val="10"/>
        <rFont val="Century Gothic"/>
        <family val="2"/>
      </rPr>
      <t>Washability:</t>
    </r>
    <r>
      <rPr>
        <sz val="10"/>
        <rFont val="Century Gothic"/>
        <family val="2"/>
      </rPr>
      <t xml:space="preserve"> Washable and stain resistant
</t>
    </r>
    <r>
      <rPr>
        <b/>
        <sz val="10"/>
        <rFont val="Century Gothic"/>
        <family val="2"/>
      </rPr>
      <t>Light fastness:</t>
    </r>
    <r>
      <rPr>
        <sz val="10"/>
        <rFont val="Century Gothic"/>
        <family val="2"/>
      </rPr>
      <t xml:space="preserve"> Minimum Grade 6
</t>
    </r>
    <r>
      <rPr>
        <b/>
        <sz val="10"/>
        <rFont val="Century Gothic"/>
        <family val="2"/>
      </rPr>
      <t xml:space="preserve">Adhesive: </t>
    </r>
    <r>
      <rPr>
        <sz val="10"/>
        <rFont val="Century Gothic"/>
        <family val="2"/>
      </rPr>
      <t xml:space="preserve">Manufacturer-recommended acrylic adhesive
</t>
    </r>
    <r>
      <rPr>
        <b/>
        <sz val="10"/>
        <rFont val="Century Gothic"/>
        <family val="2"/>
      </rPr>
      <t>Finish:</t>
    </r>
    <r>
      <rPr>
        <sz val="10"/>
        <rFont val="Century Gothic"/>
        <family val="2"/>
      </rPr>
      <t xml:space="preserve"> Matte, textured, or embossed as approved by the Architect-in-Charge
</t>
    </r>
    <r>
      <rPr>
        <b/>
        <sz val="10"/>
        <rFont val="Century Gothic"/>
        <family val="2"/>
      </rPr>
      <t>Colour and design:</t>
    </r>
    <r>
      <rPr>
        <sz val="10"/>
        <rFont val="Century Gothic"/>
        <family val="2"/>
      </rPr>
      <t xml:space="preserve"> As approved by the Architect-in-Charge</t>
    </r>
  </si>
  <si>
    <t>TV PANELLING</t>
  </si>
  <si>
    <t>SEATING BACK SIDE WALL PANELLING</t>
  </si>
  <si>
    <t>RECEPTION BACK WALL PANELLING</t>
  </si>
  <si>
    <t>CURVED WOODEN LAMINATE PANELLING</t>
  </si>
  <si>
    <t>LIFT WALL  LACQUERED GLASS CLADDING WITH BRASS INLAYS</t>
  </si>
  <si>
    <t>7'-0"</t>
  </si>
  <si>
    <r>
      <t>Structure Material:</t>
    </r>
    <r>
      <rPr>
        <sz val="10"/>
        <color theme="1"/>
        <rFont val="Century Gothic"/>
        <family val="2"/>
      </rPr>
      <t xml:space="preserve">
Providing and fixing storage units using 16 mm thick IS:710 BWP Grade plywood (Century/Greenply/SRG or equivalent approved make). Back panel shall be 8 mm BWP plywood. All exposed edges shall be finished with 2 mm PVC edge banding and concealed edges with 0.8 mm PVC edge banding.
</t>
    </r>
    <r>
      <rPr>
        <b/>
        <sz val="10"/>
        <color theme="1"/>
        <rFont val="Century Gothic"/>
        <family val="2"/>
      </rPr>
      <t>Finish Material:</t>
    </r>
    <r>
      <rPr>
        <sz val="10"/>
        <color theme="1"/>
        <rFont val="Century Gothic"/>
        <family val="2"/>
      </rPr>
      <t xml:space="preserve">
Providing 1 mm thick anti-scratch decorative laminate of approved shade and texture, machine pressed. Internal surfaces to be finished with 0.8 mm laminate/white liner laminate.
</t>
    </r>
    <r>
      <rPr>
        <b/>
        <sz val="10"/>
        <color theme="1"/>
        <rFont val="Century Gothic"/>
        <family val="2"/>
      </rPr>
      <t>Hardware:</t>
    </r>
    <r>
      <rPr>
        <sz val="10"/>
        <color theme="1"/>
        <rFont val="Century Gothic"/>
        <family val="2"/>
      </rPr>
      <t xml:space="preserve">
Hettich/Häfele soft-close hinges, telescopic channels (where applicable), SS handles (if required), magnetic catch, adjustable shelf supports, locks, SS screws and all accessories.</t>
    </r>
  </si>
  <si>
    <r>
      <t>Structure material:</t>
    </r>
    <r>
      <rPr>
        <sz val="10"/>
        <color rgb="FF000000"/>
        <rFont val="Century Gothic"/>
        <family val="2"/>
      </rPr>
      <t xml:space="preserve">
Providing conference table fabricated using 2" × 2" framing of 16 mm IS:710 BWP Grade plywood with 16 mm BWP plywood top and vertical supports, complete with concealed cable management provisions.
</t>
    </r>
    <r>
      <rPr>
        <b/>
        <sz val="10"/>
        <color rgb="FF000000"/>
        <rFont val="Century Gothic"/>
        <family val="2"/>
      </rPr>
      <t xml:space="preserve">
Finish Material:</t>
    </r>
    <r>
      <rPr>
        <sz val="10"/>
        <color rgb="FF000000"/>
        <rFont val="Century Gothic"/>
        <family val="2"/>
      </rPr>
      <t xml:space="preserve">
Providing 12 mm solid surface (Corian/Hi-Macs/Staron or equivalent) tabletop with seamless joints, machine-polished edges and approved finish. Vertical panels finished with 1 mm decorative laminate.
</t>
    </r>
    <r>
      <rPr>
        <b/>
        <sz val="10"/>
        <color rgb="FF000000"/>
        <rFont val="Century Gothic"/>
        <family val="2"/>
      </rPr>
      <t>Hardware:</t>
    </r>
    <r>
      <rPr>
        <sz val="10"/>
        <color rgb="FF000000"/>
        <rFont val="Century Gothic"/>
        <family val="2"/>
      </rPr>
      <t xml:space="preserve">
Cable grommets, concealed cable trays, levelling feet, SS screws, connectors and all fixing accessories.</t>
    </r>
  </si>
  <si>
    <r>
      <t xml:space="preserve">Structure material: </t>
    </r>
    <r>
      <rPr>
        <sz val="10"/>
        <color rgb="FF000000"/>
        <rFont val="Century Gothic"/>
        <family val="2"/>
      </rPr>
      <t xml:space="preserve">
Providing and fixing 16 mm thick IS:710 BWP Grade plywood directly over the wall using approved screws and fasteners. Exposed edges finished with 2 mm PVC edge banding.
</t>
    </r>
    <r>
      <rPr>
        <b/>
        <sz val="10"/>
        <color rgb="FF000000"/>
        <rFont val="Century Gothic"/>
        <family val="2"/>
      </rPr>
      <t>Finish Material:</t>
    </r>
    <r>
      <rPr>
        <sz val="10"/>
        <color rgb="FF000000"/>
        <rFont val="Century Gothic"/>
        <family val="2"/>
      </rPr>
      <t xml:space="preserve">
Providing 1 mm thick anti-scratch decorative laminate of approved wood finish, complete with grooves, shadow gaps and edge detailing as per approved drawings.
</t>
    </r>
    <r>
      <rPr>
        <b/>
        <sz val="10"/>
        <color rgb="FF000000"/>
        <rFont val="Century Gothic"/>
        <family val="2"/>
      </rPr>
      <t>Hardware:</t>
    </r>
    <r>
      <rPr>
        <sz val="10"/>
        <color rgb="FF000000"/>
        <rFont val="Century Gothic"/>
        <family val="2"/>
      </rPr>
      <t xml:space="preserve">
Construction adhesive, SS screws, anchor fasteners and all accessories required for complete installation.</t>
    </r>
  </si>
  <si>
    <r>
      <rPr>
        <b/>
        <sz val="10"/>
        <rFont val="Century Gothic"/>
        <family val="2"/>
      </rPr>
      <t>Structure material:</t>
    </r>
    <r>
      <rPr>
        <sz val="10"/>
        <rFont val="Century Gothic"/>
        <family val="2"/>
      </rPr>
      <t xml:space="preserve">
Providing and fixing 16 mm thick IS:710 BWP Grade plywood with necessary reinforcement for mounting television, complete with concealed conduit and cable management provisions.
</t>
    </r>
    <r>
      <rPr>
        <b/>
        <sz val="10"/>
        <rFont val="Century Gothic"/>
        <family val="2"/>
      </rPr>
      <t xml:space="preserve">Finish Material:
</t>
    </r>
    <r>
      <rPr>
        <sz val="10"/>
        <rFont val="Century Gothic"/>
        <family val="2"/>
      </rPr>
      <t xml:space="preserve">
Providing 1 mm decorative laminate of approved finish. Grooves, shadow gaps and edge detailing shall be executed as per approved drawings.
</t>
    </r>
    <r>
      <rPr>
        <b/>
        <sz val="10"/>
        <rFont val="Century Gothic"/>
        <family val="2"/>
      </rPr>
      <t>Hardware:</t>
    </r>
    <r>
      <rPr>
        <sz val="10"/>
        <rFont val="Century Gothic"/>
        <family val="2"/>
      </rPr>
      <t xml:space="preserve">
Heavy-duty TV mounting bracket, cable grommets, conduit sleeves, SS screws, anchor fasteners and all accessories.</t>
    </r>
  </si>
  <si>
    <r>
      <rPr>
        <sz val="10"/>
        <color rgb="FF000000"/>
        <rFont val="Century Gothic"/>
        <family val="2"/>
      </rPr>
      <t xml:space="preserve">
</t>
    </r>
    <r>
      <rPr>
        <b/>
        <sz val="10"/>
        <color rgb="FF000000"/>
        <rFont val="Century Gothic"/>
        <family val="2"/>
      </rPr>
      <t>Structure Material:</t>
    </r>
    <r>
      <rPr>
        <sz val="10"/>
        <color rgb="FF000000"/>
        <rFont val="Century Gothic"/>
        <family val="2"/>
      </rPr>
      <t xml:space="preserve">
Providing and fixing computer table/workstation of required dimensions, fabricated using 16 mm thick IS:710 BWP Grade plywood (Century/Greenply/SRG or equivalent approved make) for table top, modesty panel, side panels and structural members. The table shall be supported on 50 × 25 mm MS rectangular tubular frame, minimum 1.6 mm thick, powder-coated in approved colour. All exposed plywood edges shall be finished with 2 mm thick PVC edge banding and concealed edges with 0.8 mm thick PVC edge banding, machine applied using hot-melt adhesive.
</t>
    </r>
    <r>
      <rPr>
        <b/>
        <sz val="10"/>
        <color rgb="FF000000"/>
        <rFont val="Century Gothic"/>
        <family val="2"/>
      </rPr>
      <t xml:space="preserve">Finish Material:
</t>
    </r>
    <r>
      <rPr>
        <sz val="10"/>
        <color rgb="FF000000"/>
        <rFont val="Century Gothic"/>
        <family val="2"/>
      </rPr>
      <t xml:space="preserve">All external and internal visible surfaces shall be finished with 1.0 mm thick anti-scratch decorative laminate of approved shade and texture, machine pressed on both sides using approved adhesive. The table shall include PVC grommet for cable management, provision for power/data access and wire management below the table. Laminate shall be of approved make with a minimum 10-year manufacturer's warranty.
</t>
    </r>
    <r>
      <rPr>
        <b/>
        <sz val="10"/>
        <color rgb="FF000000"/>
        <rFont val="Century Gothic"/>
        <family val="2"/>
      </rPr>
      <t>Hardware:</t>
    </r>
    <r>
      <rPr>
        <sz val="10"/>
        <color rgb="FF000000"/>
        <rFont val="Century Gothic"/>
        <family val="2"/>
      </rPr>
      <t xml:space="preserve">
Providing and fixing Hettich, Häfele or equivalent approved make hardware comprising cable grommets, concealed connectors, levelling bushes, screws, brackets, fasteners and all necessary accessories for complete installation.</t>
    </r>
  </si>
  <si>
    <r>
      <t xml:space="preserve">Structure material: </t>
    </r>
    <r>
      <rPr>
        <sz val="10"/>
        <color rgb="FF000000"/>
        <rFont val="Century Gothic"/>
        <family val="2"/>
      </rPr>
      <t xml:space="preserve">
Providing and fixing 16 mm thick IS:710 BWP Grade plywood (Century, Greenply, SRG or equivalent approved make) directly over the masonry/RCC wall using approved screws, anchor fasteners and construction adhesive. All exposed edges shall be finished with 2 mm thick PVC edge banding and concealed edges with 0.8 mm thick PVC edge banding, machine applied using hot-melt adhesive.
</t>
    </r>
    <r>
      <rPr>
        <b/>
        <sz val="10"/>
        <color rgb="FF000000"/>
        <rFont val="Century Gothic"/>
        <family val="2"/>
      </rPr>
      <t>Finish Material:</t>
    </r>
    <r>
      <rPr>
        <sz val="10"/>
        <color rgb="FF000000"/>
        <rFont val="Century Gothic"/>
        <family val="2"/>
      </rPr>
      <t xml:space="preserve">
Providing and fixing 1.0 mm thick premium anti-scratch decorative laminate of approved wood grain, colour and texture, machine pressed over the plywood substrate. The work shall include grooves, shadow gaps, edge finishing, cut-outs and alignment as per approved drawings to achieve a seamless finish.
</t>
    </r>
    <r>
      <rPr>
        <b/>
        <sz val="10"/>
        <color rgb="FF000000"/>
        <rFont val="Century Gothic"/>
        <family val="2"/>
      </rPr>
      <t xml:space="preserve">Hardware:
</t>
    </r>
    <r>
      <rPr>
        <sz val="10"/>
        <color rgb="FF000000"/>
        <rFont val="Century Gothic"/>
        <family val="2"/>
      </rPr>
      <t xml:space="preserve">
Approved construction adhesive, SS screws, anchor fasteners, PVC edge banding, aluminium edge trims (where required) and all accessories necessary for complete installation..</t>
    </r>
  </si>
  <si>
    <r>
      <rPr>
        <sz val="10"/>
        <color theme="1"/>
        <rFont val="Century Gothic"/>
        <family val="2"/>
      </rPr>
      <t xml:space="preserve">
</t>
    </r>
    <r>
      <rPr>
        <b/>
        <sz val="10"/>
        <color theme="1"/>
        <rFont val="Century Gothic"/>
        <family val="2"/>
      </rPr>
      <t>Structure Material:</t>
    </r>
    <r>
      <rPr>
        <sz val="10"/>
        <color theme="1"/>
        <rFont val="Century Gothic"/>
        <family val="2"/>
      </rPr>
      <t xml:space="preserve">
Providing and fixing movable vertical storage unit of overall size as per approved drawings, fabricated using 16 mm thick</t>
    </r>
    <r>
      <rPr>
        <b/>
        <sz val="10"/>
        <color theme="1"/>
        <rFont val="Century Gothic"/>
        <family val="2"/>
      </rPr>
      <t xml:space="preserve"> IS:710 BWP Grade plywood</t>
    </r>
    <r>
      <rPr>
        <sz val="10"/>
        <color theme="1"/>
        <rFont val="Century Gothic"/>
        <family val="2"/>
      </rPr>
      <t xml:space="preserve"> (Century/Greenply/SRG or equivalent approved make) for sides, top, bottom, shelves and drawer components. All exposed edges shall be finished with </t>
    </r>
    <r>
      <rPr>
        <b/>
        <sz val="10"/>
        <color theme="1"/>
        <rFont val="Century Gothic"/>
        <family val="2"/>
      </rPr>
      <t>2 mm thick PVC edge banding</t>
    </r>
    <r>
      <rPr>
        <sz val="10"/>
        <color theme="1"/>
        <rFont val="Century Gothic"/>
        <family val="2"/>
      </rPr>
      <t xml:space="preserve"> and concealed edges with </t>
    </r>
    <r>
      <rPr>
        <b/>
        <sz val="10"/>
        <color theme="1"/>
        <rFont val="Century Gothic"/>
        <family val="2"/>
      </rPr>
      <t>0.8 mm thick PVC edge banding</t>
    </r>
    <r>
      <rPr>
        <sz val="10"/>
        <color theme="1"/>
        <rFont val="Century Gothic"/>
        <family val="2"/>
      </rPr>
      <t xml:space="preserve">, machine applied using hot-melt adhesive. The unit shall be mounted on heavy-duty concealed castors for smooth mobility.
</t>
    </r>
    <r>
      <rPr>
        <b/>
        <sz val="10"/>
        <color theme="1"/>
        <rFont val="Century Gothic"/>
        <family val="2"/>
      </rPr>
      <t>Finish Material:</t>
    </r>
    <r>
      <rPr>
        <sz val="10"/>
        <color theme="1"/>
        <rFont val="Century Gothic"/>
        <family val="2"/>
      </rPr>
      <t xml:space="preserve">
All external and internal visible surfaces shall be finished with </t>
    </r>
    <r>
      <rPr>
        <b/>
        <sz val="10"/>
        <color theme="1"/>
        <rFont val="Century Gothic"/>
        <family val="2"/>
      </rPr>
      <t>1.0 mm thick anti-scratch decorative laminate</t>
    </r>
    <r>
      <rPr>
        <sz val="10"/>
        <color theme="1"/>
        <rFont val="Century Gothic"/>
        <family val="2"/>
      </rPr>
      <t xml:space="preserve"> of approved shade and texture, machine pressed on both sides using approved adhesive. Internal balancing laminate shall be provided wherever required. All exposed laminate edges shall be finished with matching PVC edge banding. Laminate shall be of approved make with a minimum 10-year manufacturer's warranty.
</t>
    </r>
    <r>
      <rPr>
        <b/>
        <sz val="10"/>
        <color theme="1"/>
        <rFont val="Century Gothic"/>
        <family val="2"/>
      </rPr>
      <t>Hardware:</t>
    </r>
    <r>
      <rPr>
        <sz val="10"/>
        <color theme="1"/>
        <rFont val="Century Gothic"/>
        <family val="2"/>
      </rPr>
      <t xml:space="preserve">
Providing and fixing Hettich, Häfele or equivalent approved make hardware comprising heavy-duty nylon/PU swivel castors (minimum 50 mm dia., two with brakes), telescopic soft-close drawer channels (where applicable), soft-close hinges, central locking system with two keys, stainless steel handles or finger-pull profile, adjustable shelf supports, connectors, screws, fasteners and all necessary accessories for complete installation.</t>
    </r>
  </si>
  <si>
    <r>
      <t>Structure Material:</t>
    </r>
    <r>
      <rPr>
        <sz val="10"/>
        <color theme="1"/>
        <rFont val="Century Gothic"/>
        <family val="2"/>
      </rPr>
      <t xml:space="preserve">
Providing and fixing storage units using 16 mm thick</t>
    </r>
    <r>
      <rPr>
        <b/>
        <sz val="10"/>
        <color theme="1"/>
        <rFont val="Century Gothic"/>
        <family val="2"/>
      </rPr>
      <t xml:space="preserve"> IS:710 BWP Grade plywood</t>
    </r>
    <r>
      <rPr>
        <sz val="10"/>
        <color theme="1"/>
        <rFont val="Century Gothic"/>
        <family val="2"/>
      </rPr>
      <t xml:space="preserve"> (Century/Greenply/SRG or equivalent approved make). Back panel shall be 8 mm BWP plywood. All exposed edges shall be finished with</t>
    </r>
    <r>
      <rPr>
        <b/>
        <sz val="10"/>
        <color theme="1"/>
        <rFont val="Century Gothic"/>
        <family val="2"/>
      </rPr>
      <t xml:space="preserve"> 2 mm PVC edge banding</t>
    </r>
    <r>
      <rPr>
        <sz val="10"/>
        <color theme="1"/>
        <rFont val="Century Gothic"/>
        <family val="2"/>
      </rPr>
      <t xml:space="preserve"> and concealed edges with </t>
    </r>
    <r>
      <rPr>
        <b/>
        <sz val="10"/>
        <color theme="1"/>
        <rFont val="Century Gothic"/>
        <family val="2"/>
      </rPr>
      <t>0.8 mm PVC edge banding.</t>
    </r>
    <r>
      <rPr>
        <sz val="10"/>
        <color theme="1"/>
        <rFont val="Century Gothic"/>
        <family val="2"/>
      </rPr>
      <t xml:space="preserve">
</t>
    </r>
    <r>
      <rPr>
        <b/>
        <sz val="10"/>
        <color theme="1"/>
        <rFont val="Century Gothic"/>
        <family val="2"/>
      </rPr>
      <t>Finish Material:</t>
    </r>
    <r>
      <rPr>
        <sz val="10"/>
        <color theme="1"/>
        <rFont val="Century Gothic"/>
        <family val="2"/>
      </rPr>
      <t xml:space="preserve">
Providing 1 mm thick anti-scratch decorative laminate of approved shade and texture, machine pressed. Internal surfaces to be finished with 0.8 mm laminate/white liner laminate.
</t>
    </r>
    <r>
      <rPr>
        <b/>
        <sz val="10"/>
        <color theme="1"/>
        <rFont val="Century Gothic"/>
        <family val="2"/>
      </rPr>
      <t>Hardware:</t>
    </r>
    <r>
      <rPr>
        <sz val="10"/>
        <color theme="1"/>
        <rFont val="Century Gothic"/>
        <family val="2"/>
      </rPr>
      <t xml:space="preserve">
Hettich/Häfele soft-close hinges, telescopic channels (where applicable), SS handles (if required), magnetic catch, adjustable shelf supports, locks, SS screws and all accessories.</t>
    </r>
  </si>
  <si>
    <r>
      <t>Structure Material:</t>
    </r>
    <r>
      <rPr>
        <sz val="10"/>
        <color theme="1"/>
        <rFont val="Century Gothic"/>
        <family val="2"/>
      </rPr>
      <t xml:space="preserve">
Providing and fixing storage units using 16 mm thick IS:710 BWP Grade plywood (Century/Greenply/SRG or equivalent approved make). Back panel shall be 8 mm BWP plywood. All exposed edges shall be finished with 2 mm PVC edge banding and concealed edges with 0.8 mm PVC edge banding.
</t>
    </r>
    <r>
      <rPr>
        <b/>
        <sz val="10"/>
        <color theme="1"/>
        <rFont val="Century Gothic"/>
        <family val="2"/>
      </rPr>
      <t xml:space="preserve">Finish Material:
</t>
    </r>
    <r>
      <rPr>
        <sz val="10"/>
        <color theme="1"/>
        <rFont val="Century Gothic"/>
        <family val="2"/>
      </rPr>
      <t xml:space="preserve">
Providing 1 mm thick anti-scratch decorative laminate of approved shade and texture, machine pressed. Internal surfaces to be finished with 0.8 mm laminate/white liner laminate.
</t>
    </r>
    <r>
      <rPr>
        <b/>
        <sz val="10"/>
        <color theme="1"/>
        <rFont val="Century Gothic"/>
        <family val="2"/>
      </rPr>
      <t xml:space="preserve">
Hardware:
</t>
    </r>
    <r>
      <rPr>
        <sz val="10"/>
        <color theme="1"/>
        <rFont val="Century Gothic"/>
        <family val="2"/>
      </rPr>
      <t xml:space="preserve">
Hettich/Häfele soft-close hinges, telescopic channels (where applicable), SS handles (if required), magnetic catch, adjustable shelf supports, locks, SS screws and all accessories.</t>
    </r>
  </si>
  <si>
    <t>PVC FLUTED PANELLING</t>
  </si>
  <si>
    <r>
      <rPr>
        <b/>
        <sz val="10"/>
        <color theme="1"/>
        <rFont val="Century Gothic"/>
        <family val="2"/>
      </rPr>
      <t>Structure material:</t>
    </r>
    <r>
      <rPr>
        <sz val="10"/>
        <color theme="1"/>
        <rFont val="Century Gothic"/>
        <family val="2"/>
      </rPr>
      <t xml:space="preserve">
Providing and fixing base storage units fabricated using 16 mm thick IS:710 BWP Grade plywood (Century/Greenply/SRG or equivalent approved make). Back panel shall be 8 mm thick IS:710 BWP Grade plywood. All exposed edges shall be finished with 2 mm thick PVC edge banding and concealed edges with 0.8 mm thick PVC edge banding, machine applied using hot-melt adhesive.
</t>
    </r>
    <r>
      <rPr>
        <b/>
        <sz val="10"/>
        <color theme="1"/>
        <rFont val="Century Gothic"/>
        <family val="2"/>
      </rPr>
      <t xml:space="preserve">Finish Material:
</t>
    </r>
    <r>
      <rPr>
        <sz val="10"/>
        <color theme="1"/>
        <rFont val="Century Gothic"/>
        <family val="2"/>
      </rPr>
      <t xml:space="preserve">
External shutters and exposed panels shall be finished with 1.5 mm high-gloss acrylic sheets of approved colour bonded over plywood substrate. Internal surfaces shall be finished with 0.8 mm white liner laminate. Providing and fixing 20 mm thick granite countertop complete with polished edges, cut-outs for sink and all necessary finishing.
</t>
    </r>
    <r>
      <rPr>
        <b/>
        <sz val="10"/>
        <color theme="1"/>
        <rFont val="Century Gothic"/>
        <family val="2"/>
      </rPr>
      <t>Hardware:</t>
    </r>
    <r>
      <rPr>
        <sz val="10"/>
        <color theme="1"/>
        <rFont val="Century Gothic"/>
        <family val="2"/>
      </rPr>
      <t xml:space="preserve">
Häfele/Hettich soft-close hinges, tandem box drawers (where applicable), SS basket fittings (where applicable), adjustable legs, PVC skirting, SS handles/G-profile handle system, sink brackets, SS screws, connectors and all accessories.</t>
    </r>
  </si>
  <si>
    <r>
      <rPr>
        <b/>
        <sz val="10"/>
        <color theme="1"/>
        <rFont val="Century Gothic"/>
        <family val="2"/>
      </rPr>
      <t xml:space="preserve">Structure material:
</t>
    </r>
    <r>
      <rPr>
        <sz val="10"/>
        <color theme="1"/>
        <rFont val="Century Gothic"/>
        <family val="2"/>
      </rPr>
      <t xml:space="preserve">
Providing and fixing overhead storage units fabricated using 16 mm thick IS:710 BWP Grade plywood with 8 mm thick BWP plywood back panel. Exposed edges finished with 2 mm PVC edge banding and concealed edges with 0.8 mm PVC edge banding.
</t>
    </r>
    <r>
      <rPr>
        <b/>
        <sz val="10"/>
        <color theme="1"/>
        <rFont val="Century Gothic"/>
        <family val="2"/>
      </rPr>
      <t>Finish Material:</t>
    </r>
    <r>
      <rPr>
        <sz val="10"/>
        <color theme="1"/>
        <rFont val="Century Gothic"/>
        <family val="2"/>
      </rPr>
      <t xml:space="preserve">
Providing 1.5 mm high-gloss acrylic finish on shutters and exposed panels. Internal surfaces finished with 0.8 mm white liner laminate.
</t>
    </r>
    <r>
      <rPr>
        <b/>
        <sz val="10"/>
        <color theme="1"/>
        <rFont val="Century Gothic"/>
        <family val="2"/>
      </rPr>
      <t>Hardware:</t>
    </r>
    <r>
      <rPr>
        <sz val="10"/>
        <color theme="1"/>
        <rFont val="Century Gothic"/>
        <family val="2"/>
      </rPr>
      <t xml:space="preserve">
Häfele/Hettich soft-close hinges, lift-up stay (where applicable), magnetic catch, shelf supports, concealed handle profile/G-profile, SS screws and complete fixing accessories.                 </t>
    </r>
  </si>
  <si>
    <r>
      <rPr>
        <b/>
        <sz val="10"/>
        <color theme="1"/>
        <rFont val="Century Gothic"/>
        <family val="2"/>
      </rPr>
      <t xml:space="preserve">Structure material: </t>
    </r>
    <r>
      <rPr>
        <sz val="10"/>
        <color theme="1"/>
        <rFont val="Century Gothic"/>
        <family val="2"/>
      </rPr>
      <t xml:space="preserve">
Providing and fixing full-height storage unit fabricated using 16 mm thick IS:710 BWP Grade plywood with 8 mm thick BWP plywood back panel. All exposed edges shall have 2 mm PVC edge banding and concealed edges shall have 0.8 mm PVC edge banding.
</t>
    </r>
    <r>
      <rPr>
        <b/>
        <sz val="10"/>
        <color theme="1"/>
        <rFont val="Century Gothic"/>
        <family val="2"/>
      </rPr>
      <t>Finish Material:</t>
    </r>
    <r>
      <rPr>
        <sz val="10"/>
        <color theme="1"/>
        <rFont val="Century Gothic"/>
        <family val="2"/>
      </rPr>
      <t xml:space="preserve">
Providing 1.5 mm high-gloss acrylic finish on all visible shutters and panels. Internal surfaces finished with 0.8 mm white liner laminate.
</t>
    </r>
    <r>
      <rPr>
        <b/>
        <sz val="10"/>
        <color theme="1"/>
        <rFont val="Century Gothic"/>
        <family val="2"/>
      </rPr>
      <t xml:space="preserve">
Hardware:
</t>
    </r>
    <r>
      <rPr>
        <sz val="10"/>
        <color theme="1"/>
        <rFont val="Century Gothic"/>
        <family val="2"/>
      </rPr>
      <t xml:space="preserve">
Häfele/Hettich soft-close hinges, pantry pull-out fittings (where specified), adjustable shelves, concealed handles/G-profile, SS screws, connectors and complete installation accessories.</t>
    </r>
  </si>
  <si>
    <r>
      <t>Structure material:</t>
    </r>
    <r>
      <rPr>
        <sz val="10"/>
        <color theme="1"/>
        <rFont val="Century Gothic"/>
        <family val="2"/>
      </rPr>
      <t xml:space="preserve"> Providing and fixing wardrobe using 16 mm thick IS:710 BWP Grade plywood with 8 mm thick BWP plywood back panel. Exposed edges finished with 2 mm PVC edge banding and concealed edges with 0.8 mm PVC edge banding.
</t>
    </r>
    <r>
      <rPr>
        <b/>
        <sz val="10"/>
        <color theme="1"/>
        <rFont val="Century Gothic"/>
        <family val="2"/>
      </rPr>
      <t>Finish Material:</t>
    </r>
    <r>
      <rPr>
        <sz val="10"/>
        <color theme="1"/>
        <rFont val="Century Gothic"/>
        <family val="2"/>
      </rPr>
      <t xml:space="preserve">
Providing 1 mm anti-scratch decorative laminate on all external surfaces and 0.8 mm white liner laminate internally.
</t>
    </r>
    <r>
      <rPr>
        <b/>
        <sz val="10"/>
        <color theme="1"/>
        <rFont val="Century Gothic"/>
        <family val="2"/>
      </rPr>
      <t>Hardware:</t>
    </r>
    <r>
      <rPr>
        <sz val="10"/>
        <color theme="1"/>
        <rFont val="Century Gothic"/>
        <family val="2"/>
      </rPr>
      <t xml:space="preserve">
Häfele/Hettich soft-close hinges, telescopic channels, wardrobe hanging rods, shelf supports, locks, SS handles/profile handles, SS screws and all accessories.</t>
    </r>
  </si>
  <si>
    <r>
      <t>Structure material:</t>
    </r>
    <r>
      <rPr>
        <sz val="10"/>
        <color theme="1"/>
        <rFont val="Century Gothic"/>
        <family val="2"/>
      </rPr>
      <t xml:space="preserve"> 
Providing 16 mm IS:710 BWP Grade plywood backing fixed directly to wall.
</t>
    </r>
    <r>
      <rPr>
        <b/>
        <sz val="10"/>
        <color theme="1"/>
        <rFont val="Century Gothic"/>
        <family val="2"/>
      </rPr>
      <t xml:space="preserve">
Finish Material:</t>
    </r>
    <r>
      <rPr>
        <sz val="10"/>
        <color theme="1"/>
        <rFont val="Century Gothic"/>
        <family val="2"/>
      </rPr>
      <t xml:space="preserve">
Providing 6 mm mirror with polished edges fixed over plywood. Remaining panel finished with 1 mm decorative laminate including grooves and shadow gaps.
</t>
    </r>
    <r>
      <rPr>
        <b/>
        <sz val="10"/>
        <color theme="1"/>
        <rFont val="Century Gothic"/>
        <family val="2"/>
      </rPr>
      <t>Hardware:</t>
    </r>
    <r>
      <rPr>
        <sz val="10"/>
        <color theme="1"/>
        <rFont val="Century Gothic"/>
        <family val="2"/>
      </rPr>
      <t xml:space="preserve">
Mirror adhesive, neutral cure silicone, SS screws, edge trims and accessories.</t>
    </r>
  </si>
  <si>
    <r>
      <rPr>
        <b/>
        <sz val="10"/>
        <color rgb="FF000000"/>
        <rFont val="Century Gothic"/>
        <family val="2"/>
      </rPr>
      <t xml:space="preserve">Structure material:
</t>
    </r>
    <r>
      <rPr>
        <sz val="10"/>
        <color rgb="FF000000"/>
        <rFont val="Century Gothic"/>
        <family val="2"/>
      </rPr>
      <t xml:space="preserve">16 mm IS:710 BWP plywood with 8 mm BWP back.
</t>
    </r>
    <r>
      <rPr>
        <b/>
        <sz val="10"/>
        <color rgb="FF000000"/>
        <rFont val="Century Gothic"/>
        <family val="2"/>
      </rPr>
      <t xml:space="preserve">Finish Material:
</t>
    </r>
    <r>
      <rPr>
        <sz val="10"/>
        <color rgb="FF000000"/>
        <rFont val="Century Gothic"/>
        <family val="2"/>
      </rPr>
      <t xml:space="preserve">
1 mm decorative laminate externally and 0.8 mm white liner laminate internally.
</t>
    </r>
    <r>
      <rPr>
        <b/>
        <sz val="10"/>
        <color rgb="FF000000"/>
        <rFont val="Century Gothic"/>
        <family val="2"/>
      </rPr>
      <t>Hardware:</t>
    </r>
    <r>
      <rPr>
        <sz val="10"/>
        <color rgb="FF000000"/>
        <rFont val="Century Gothic"/>
        <family val="2"/>
      </rPr>
      <t xml:space="preserve">
Häfele/Hettich channels, hinges, drawer runners, profile handles, connectors and accessories.</t>
    </r>
  </si>
  <si>
    <r>
      <t xml:space="preserve">Structure Material:
</t>
    </r>
    <r>
      <rPr>
        <sz val="10"/>
        <color theme="1"/>
        <rFont val="Century Gothic"/>
        <family val="2"/>
      </rPr>
      <t xml:space="preserve">
Providing and fixing MS framework fabricated from 40×40×2 mm square hollow sections and 25×25×2 mm members as required, welded, ground smooth and securely anchored to floor, wall and ceiling.
</t>
    </r>
    <r>
      <rPr>
        <b/>
        <sz val="10"/>
        <color theme="1"/>
        <rFont val="Century Gothic"/>
        <family val="2"/>
      </rPr>
      <t>Finish Material:</t>
    </r>
    <r>
      <rPr>
        <sz val="10"/>
        <color theme="1"/>
        <rFont val="Century Gothic"/>
        <family val="2"/>
      </rPr>
      <t xml:space="preserve">
Providing 1.2 mm MS laser-cut decorative panels finished in PVD Brass finish (or PU metallic brass finish where specified), complete with concealed fixing and alignment as per approved drawings.
</t>
    </r>
    <r>
      <rPr>
        <b/>
        <sz val="10"/>
        <color theme="1"/>
        <rFont val="Century Gothic"/>
        <family val="2"/>
      </rPr>
      <t>Hardware:</t>
    </r>
    <r>
      <rPr>
        <sz val="10"/>
        <color theme="1"/>
        <rFont val="Century Gothic"/>
        <family val="2"/>
      </rPr>
      <t xml:space="preserve">
Anchor fasteners, concealed brackets, SS screws, welding consumables and all accessories.</t>
    </r>
  </si>
  <si>
    <t>BILL OF QUANTITIES FOR THE PROPOSED INTERIOR DESIGN WORKS FOR KSSFCL, MYSURU</t>
  </si>
  <si>
    <r>
      <t>Structure Material:</t>
    </r>
    <r>
      <rPr>
        <sz val="10"/>
        <color rgb="FF000000"/>
        <rFont val="Century Gothic"/>
        <family val="2"/>
      </rPr>
      <t xml:space="preserve">
Providing and fixing 2" × 2" framework using 16 mm thick IS:710 BWP Grade plywood complete with supports and suspension arrangement.
</t>
    </r>
    <r>
      <rPr>
        <b/>
        <sz val="10"/>
        <color rgb="FF000000"/>
        <rFont val="Century Gothic"/>
        <family val="2"/>
      </rPr>
      <t xml:space="preserve">
Finish Material:
</t>
    </r>
    <r>
      <rPr>
        <sz val="10"/>
        <color rgb="FF000000"/>
        <rFont val="Century Gothic"/>
        <family val="2"/>
      </rPr>
      <t xml:space="preserve">
Providing and fixing 16 mm thick IS:710 BWP Grade plywood finished with 1 mm anti-scratch decorative laminate of approved wood finish including grooves, shadow gaps and cut-outs for lighting as per approved drawings.
</t>
    </r>
    <r>
      <rPr>
        <b/>
        <sz val="10"/>
        <color rgb="FF000000"/>
        <rFont val="Century Gothic"/>
        <family val="2"/>
      </rPr>
      <t>Hardware:</t>
    </r>
    <r>
      <rPr>
        <sz val="10"/>
        <color rgb="FF000000"/>
        <rFont val="Century Gothic"/>
        <family val="2"/>
      </rPr>
      <t xml:space="preserve">
Construction adhesive, SS screws, anchor fasteners and all accessories.</t>
    </r>
  </si>
  <si>
    <r>
      <t xml:space="preserve">Structure Material:
</t>
    </r>
    <r>
      <rPr>
        <sz val="10"/>
        <color rgb="FF000000"/>
        <rFont val="Century Gothic"/>
        <family val="2"/>
      </rPr>
      <t xml:space="preserve">
Providing and fixing 16 mm thick IS:710 BWP Grade plywood directly over the wall using approved screws and anchor fasteners.
</t>
    </r>
    <r>
      <rPr>
        <b/>
        <sz val="10"/>
        <color rgb="FF000000"/>
        <rFont val="Century Gothic"/>
        <family val="2"/>
      </rPr>
      <t>Finish Material:</t>
    </r>
    <r>
      <rPr>
        <sz val="10"/>
        <color rgb="FF000000"/>
        <rFont val="Century Gothic"/>
        <family val="2"/>
      </rPr>
      <t xml:space="preserve">
Providing upholstered wall panels with 12 mm HD foam wrapped in approved premium fabric. Decorative PVD brass finish SS strips shall be provided as per approved drawings.
</t>
    </r>
    <r>
      <rPr>
        <b/>
        <sz val="10"/>
        <color rgb="FF000000"/>
        <rFont val="Century Gothic"/>
        <family val="2"/>
      </rPr>
      <t xml:space="preserve">
Hardware:
</t>
    </r>
    <r>
      <rPr>
        <sz val="10"/>
        <color rgb="FF000000"/>
        <rFont val="Century Gothic"/>
        <family val="2"/>
      </rPr>
      <t xml:space="preserve">
Construction adhesive, concealed fasteners, PVD brass strips, SS screws and accessories.</t>
    </r>
  </si>
  <si>
    <t>CONCEALED PANEL DOOR WITH FITTINGS</t>
  </si>
  <si>
    <r>
      <t>Structure Material:</t>
    </r>
    <r>
      <rPr>
        <sz val="10"/>
        <color rgb="FF000000"/>
        <rFont val="Century Gothic"/>
        <family val="2"/>
      </rPr>
      <t xml:space="preserve">
Providing and fixing stage platform fabricated using 2" × 2" framework of 16 mm thick IS:710 BWP Grade plywood (Century/Greenply/SRG or equivalent approved make) with intermediate members at suitable spacing. Top platform shall be 16 mm thick IS:710 BWP Grade plywood securely fixed over the framework. All exposed edges shall be finished with 2 mm thick PVC edge banding and concealed edges with 0.8 mm thick PVC edge banding, machine applied using hot-melt adhesive.
</t>
    </r>
    <r>
      <rPr>
        <b/>
        <sz val="10"/>
        <color rgb="FF000000"/>
        <rFont val="Century Gothic"/>
        <family val="2"/>
      </rPr>
      <t xml:space="preserve">
Finish Material:
</t>
    </r>
    <r>
      <rPr>
        <sz val="10"/>
        <color rgb="FF000000"/>
        <rFont val="Century Gothic"/>
        <family val="2"/>
      </rPr>
      <t xml:space="preserve">
Providing and fixing 18 mm thick solid hardwood tongue-and-groove wooden flooring of approved species, colour and finish, factory pre-finished with UV-cured polyurethane coating. The flooring shall be fixed over the plywood substrate using approved adhesive and concealed fixing system, complete with matching skirting, edge finishing and transition profiles as per approved drawings.
</t>
    </r>
    <r>
      <rPr>
        <b/>
        <sz val="10"/>
        <color rgb="FF000000"/>
        <rFont val="Century Gothic"/>
        <family val="2"/>
      </rPr>
      <t>Hardware:</t>
    </r>
    <r>
      <rPr>
        <sz val="10"/>
        <color rgb="FF000000"/>
        <rFont val="Century Gothic"/>
        <family val="2"/>
      </rPr>
      <t xml:space="preserve">
Approved construction adhesive, concealed flooring clips/fasteners, SS screws, anchor fasteners, aluminium/wood transition profiles and all accessories required for complete installation.</t>
    </r>
  </si>
  <si>
    <t>WOODEN FLOORING STAGE</t>
  </si>
  <si>
    <r>
      <t>Structure Material:</t>
    </r>
    <r>
      <rPr>
        <sz val="10"/>
        <color rgb="FF000000"/>
        <rFont val="Century Gothic"/>
        <family val="2"/>
      </rPr>
      <t xml:space="preserve">
Providing and fixing suspended false ceiling framework comprising GI perimeter channels (0.55 mm thick), intermediate channels, ceiling sections and angle cleats conforming to IS standards, suspended from the RCC slab using approved hangers, soffit cleats, anchor fasteners and GI suspension system. The framework shall be true to line and level, complete with all necessary bracing and supports.
</t>
    </r>
    <r>
      <rPr>
        <b/>
        <sz val="10"/>
        <color rgb="FF000000"/>
        <rFont val="Century Gothic"/>
        <family val="2"/>
      </rPr>
      <t>Finish Material:</t>
    </r>
    <r>
      <rPr>
        <sz val="10"/>
        <color rgb="FF000000"/>
        <rFont val="Century Gothic"/>
        <family val="2"/>
      </rPr>
      <t xml:space="preserve">
Providing and fixing 12.5 mm thick tapered edge gypsum plasterboard (Saint-Gobain Gyproc/USG Boral/Armstrong or equivalent approved make) screw-fixed to the GI framework. Joints shall be taped and finished with jointing compound to achieve a smooth, seamless surface ready for primer and paint. The work shall include cut-outs for light fixtures, AC diffusers, sprinklers, access panels and other services as per approved drawings.
</t>
    </r>
    <r>
      <rPr>
        <b/>
        <sz val="10"/>
        <color rgb="FF000000"/>
        <rFont val="Century Gothic"/>
        <family val="2"/>
      </rPr>
      <t>Hardware:</t>
    </r>
    <r>
      <rPr>
        <sz val="10"/>
        <color rgb="FF000000"/>
        <rFont val="Century Gothic"/>
        <family val="2"/>
      </rPr>
      <t xml:space="preserve">
GI suspension rods, soffit cleats, anchor fasteners, drywall screws, joint tape, jointing compound, perimeter trims, access panel supports and all accessories required for complete installation.</t>
    </r>
  </si>
  <si>
    <r>
      <t xml:space="preserve">Structure Material:
</t>
    </r>
    <r>
      <rPr>
        <sz val="10"/>
        <color rgb="FF000000"/>
        <rFont val="Century Gothic"/>
        <family val="2"/>
      </rPr>
      <t xml:space="preserve">Floor surface shall be cleaned, levelled and prepared before installation.
</t>
    </r>
    <r>
      <rPr>
        <b/>
        <sz val="10"/>
        <color rgb="FF000000"/>
        <rFont val="Century Gothic"/>
        <family val="2"/>
      </rPr>
      <t>Finish Material:</t>
    </r>
    <r>
      <rPr>
        <sz val="10"/>
        <color rgb="FF000000"/>
        <rFont val="Century Gothic"/>
        <family val="2"/>
      </rPr>
      <t xml:space="preserve">
Providing and laying solution-dyed nylon carpet tiles, 6–7 mm thick, minimum 550–650 GSM face fibre with heavy-duty bitumen/PVC backing, stain resistant, anti-static and suitable for heavy commercial traffic. Carpet tiles shall be installed with approved adhesive in the approved laying pattern.
</t>
    </r>
    <r>
      <rPr>
        <b/>
        <sz val="10"/>
        <color rgb="FF000000"/>
        <rFont val="Century Gothic"/>
        <family val="2"/>
      </rPr>
      <t>Hardware:</t>
    </r>
    <r>
      <rPr>
        <sz val="10"/>
        <color rgb="FF000000"/>
        <rFont val="Century Gothic"/>
        <family val="2"/>
      </rPr>
      <t xml:space="preserve">
Approved carpet adhesive, transition strips, skirting trims (where required) and all accessories.</t>
    </r>
  </si>
  <si>
    <t>ACOUSTICAL PANELLING</t>
  </si>
  <si>
    <t>ACOUSTICAL FALSE CEILING WITH WOODEN VENEER FINISH</t>
  </si>
  <si>
    <t>CARPET FLOORING</t>
  </si>
  <si>
    <t>16'-0"</t>
  </si>
  <si>
    <r>
      <t>Structure Material:</t>
    </r>
    <r>
      <rPr>
        <sz val="10"/>
        <color rgb="FF000000"/>
        <rFont val="Century Gothic"/>
        <family val="2"/>
      </rPr>
      <t xml:space="preserve">
Providing and fixing 12 mm thick BWP Grade plywood (IS:710) backing over aluminium/GI framework as required, securely anchored to the wall using approved fasteners. All joints shall be levelled and prepared to receive glass cladding.
</t>
    </r>
    <r>
      <rPr>
        <b/>
        <sz val="10"/>
        <color rgb="FF000000"/>
        <rFont val="Century Gothic"/>
        <family val="2"/>
      </rPr>
      <t xml:space="preserve">
Finish Material:
</t>
    </r>
    <r>
      <rPr>
        <sz val="10"/>
        <color rgb="FF000000"/>
        <rFont val="Century Gothic"/>
        <family val="2"/>
      </rPr>
      <t xml:space="preserve">Providing and fixing 6 mm thick toughened back-painted lacquered glass of approved colour and shade, fixed using approved neutral silicone and concealed mechanical fixing system over the plywood backing. The cladding shall incorporate PVD-coated solid brass/stainless steel inlay strips, minimum 10 mm wide and 1.5 mm thick, of approved finish (Brushed Brass/Mirror Brass) laid as per approved drawings. All exposed edges shall be machine polished and joints shall be neatly aligned with uniform shadow gaps.
</t>
    </r>
    <r>
      <rPr>
        <b/>
        <sz val="10"/>
        <color rgb="FF000000"/>
        <rFont val="Century Gothic"/>
        <family val="2"/>
      </rPr>
      <t>Hardware:</t>
    </r>
    <r>
      <rPr>
        <sz val="10"/>
        <color rgb="FF000000"/>
        <rFont val="Century Gothic"/>
        <family val="2"/>
      </rPr>
      <t xml:space="preserve">
Approved neutral silicone adhesive, mirror fixing tape, SS cleats/clips wherever required, concealed fasteners, PVD-coated brass inlay sections, edge trims, spacers, joint fillers and all necessary accessories for complete installation.</t>
    </r>
  </si>
  <si>
    <r>
      <rPr>
        <b/>
        <sz val="10"/>
        <rFont val="Century Gothic"/>
        <family val="2"/>
      </rPr>
      <t>Structure material:</t>
    </r>
    <r>
      <rPr>
        <sz val="10"/>
        <rFont val="Century Gothic"/>
        <family val="2"/>
      </rPr>
      <t xml:space="preserve"> 
Providing and fixing 16 mm thick IS:710 BWP Grade plywood (Century/Greenply/SRG or equivalent approved make) securely fixed directly to the masonry/RCC wall using approved screws, anchor fasteners and construction adhesive. The plywood shall be levelled and prepared to receive the fluted panels.
</t>
    </r>
    <r>
      <rPr>
        <b/>
        <sz val="10"/>
        <rFont val="Century Gothic"/>
        <family val="2"/>
      </rPr>
      <t>Finish Material:</t>
    </r>
    <r>
      <rPr>
        <sz val="10"/>
        <rFont val="Century Gothic"/>
        <family val="2"/>
      </rPr>
      <t xml:space="preserve">
Providing and fixing premium quality WPC/PVC fluted decorative panels, minimum 10 mm thick, of approved profile, colour and wood-grain texture, fixed over the plywood substrate using approved high-strength construction adhesive. The work shall include matching joints, corner finishing, edge trims and complete installation. Providing and fixing 1 mm thick anti-scratch decorative laminate over the top capping/ledge as shown in the approved drawings.
</t>
    </r>
    <r>
      <rPr>
        <b/>
        <sz val="10"/>
        <rFont val="Century Gothic"/>
        <family val="2"/>
      </rPr>
      <t>Hardware:</t>
    </r>
    <r>
      <rPr>
        <sz val="10"/>
        <rFont val="Century Gothic"/>
        <family val="2"/>
      </rPr>
      <t xml:space="preserve">
Approved construction adhesive, SS screws, anchor fasteners, aluminium/PVC edge trims, joint profiles, finishing accessories and all materials required for complete installation.</t>
    </r>
  </si>
  <si>
    <t>BED BACK-PANEL</t>
  </si>
  <si>
    <t>CURVED WOODEN PANELLING WITH DUCO PAINT FINISH</t>
  </si>
  <si>
    <r>
      <rPr>
        <b/>
        <sz val="10"/>
        <color rgb="FF000000"/>
        <rFont val="Century Gothic"/>
        <family val="2"/>
      </rPr>
      <t>Structure Material:</t>
    </r>
    <r>
      <rPr>
        <sz val="10"/>
        <color rgb="FF000000"/>
        <rFont val="Century Gothic"/>
        <family val="2"/>
      </rPr>
      <t xml:space="preserve">
Providing and fixing 2" × 2" framework using 16 mm thick IS:710 BWP Grade plywood (Century/Greenply/SRG or equivalent approved make), securely fixed to the wall/ceiling with approved anchor fasteners. Providing and fixing 6 mm thick flexible plywood or kerf-cut 16 mm IS:710 BWP Grade plywood, as required to achieve the specified curvature, complete with intermediate supports and necessary reinforcement. All exposed edges shall be finished with 2 mm thick PVC edge banding and concealed edges with 0.8 mm thick PVC edge banding, machine applied using hot-melt adhesive.
</t>
    </r>
    <r>
      <rPr>
        <b/>
        <sz val="10"/>
        <color rgb="FF000000"/>
        <rFont val="Century Gothic"/>
        <family val="2"/>
      </rPr>
      <t>Finish Material:</t>
    </r>
    <r>
      <rPr>
        <sz val="10"/>
        <color rgb="FF000000"/>
        <rFont val="Century Gothic"/>
        <family val="2"/>
      </rPr>
      <t xml:space="preserve">
Providing approved MDF/PU primer, putty and surface preparation over the curved plywood surface, followed by premium PU Duco paint finish of approved colour and sheen (matte/satin/gloss), spray applied in multiple coats to achieve a smooth, seamless finish. The work shall include grooves, shadow gaps, edge finishing and cut-outs as per approved drawings.
</t>
    </r>
    <r>
      <rPr>
        <b/>
        <sz val="10"/>
        <color rgb="FF000000"/>
        <rFont val="Century Gothic"/>
        <family val="2"/>
      </rPr>
      <t>Hardware:</t>
    </r>
    <r>
      <rPr>
        <sz val="10"/>
        <color rgb="FF000000"/>
        <rFont val="Century Gothic"/>
        <family val="2"/>
      </rPr>
      <t xml:space="preserve">
Approved construction adhesive, SS screws, anchor fasteners, concealed brackets, connectors and all accessories required for complete installation.</t>
    </r>
  </si>
  <si>
    <t>WOODEN PARTITION WITH LAMINATED FINISH</t>
  </si>
  <si>
    <t>5'-1"</t>
  </si>
  <si>
    <t>8'-9"</t>
  </si>
  <si>
    <t>9'-0"</t>
  </si>
  <si>
    <r>
      <t xml:space="preserve">Structure Material:
</t>
    </r>
    <r>
      <rPr>
        <sz val="10"/>
        <color rgb="FF000000"/>
        <rFont val="Century Gothic"/>
        <family val="2"/>
      </rPr>
      <t xml:space="preserve">Providing and fixing partition fabricated using 2" × 2" framework of 16 mm thick IS:710 BWP Grade plywood (Century/Greenply/SRG or equivalent approved make), securely fixed to the floor, wall and ceiling with approved anchor fasteners. Both sides shall be clad with 16 mm thick IS:710 BWP Grade plywood. All exposed edges shall be finished with 2 mm thick PVC edge banding and concealed edges with 0.8 mm thick PVC edge banding, machine applied using hot-melt adhesive.
</t>
    </r>
    <r>
      <rPr>
        <b/>
        <sz val="10"/>
        <color rgb="FF000000"/>
        <rFont val="Century Gothic"/>
        <family val="2"/>
      </rPr>
      <t>Finish Material:</t>
    </r>
    <r>
      <rPr>
        <sz val="10"/>
        <color rgb="FF000000"/>
        <rFont val="Century Gothic"/>
        <family val="2"/>
      </rPr>
      <t xml:space="preserve">
Providing and fixing 1 mm thick anti-scratch decorative laminate of approved colour, texture and finish on both sides of the partition. The work shall include grooves, shadow gaps, edge finishing, cut-outs and alignment complete as per approved drawings.
</t>
    </r>
    <r>
      <rPr>
        <b/>
        <sz val="10"/>
        <color rgb="FF000000"/>
        <rFont val="Century Gothic"/>
        <family val="2"/>
      </rPr>
      <t xml:space="preserve">
Hardware:
</t>
    </r>
    <r>
      <rPr>
        <sz val="10"/>
        <color rgb="FF000000"/>
        <rFont val="Century Gothic"/>
        <family val="2"/>
      </rPr>
      <t xml:space="preserve">
Approved construction adhesive, SS screws, anchor fasteners, concealed brackets, connectors, PVC edge banding and all accessories required for complete installation.</t>
    </r>
  </si>
  <si>
    <t>OPEN STORAGE UNIT</t>
  </si>
  <si>
    <t>9'-6"</t>
  </si>
  <si>
    <t>6'-0"</t>
  </si>
  <si>
    <t>10'-0"</t>
  </si>
  <si>
    <t>8'-8"</t>
  </si>
  <si>
    <t>10'-6"</t>
  </si>
  <si>
    <t>PVC FLUTED PANEL</t>
  </si>
  <si>
    <t>4'-0"</t>
  </si>
  <si>
    <r>
      <rPr>
        <b/>
        <sz val="10"/>
        <rFont val="Century Gothic"/>
        <family val="2"/>
      </rPr>
      <t>Structure Material:</t>
    </r>
    <r>
      <rPr>
        <sz val="10"/>
        <rFont val="Century Gothic"/>
        <family val="2"/>
      </rPr>
      <t xml:space="preserve">
Providing and fixing partition fabricated using 2" × 2" framework of 16 mm thick IS:710 BWP Grade plywood (Century/Greenply/SRG or equivalent approved make), securely fixed to the floor, wall and ceiling using approved anchor fasteners. Both sides shall be clad with 16 mm thick IS:710 BWP Grade plywood. All exposed edges shall be finished with 2 mm thick PVC edge banding and concealed edges with 0.8 mm thick PVC edge banding, machine applied using hot-melt adhesive.
</t>
    </r>
    <r>
      <rPr>
        <b/>
        <sz val="10"/>
        <rFont val="Century Gothic"/>
        <family val="2"/>
      </rPr>
      <t>Finish Material:</t>
    </r>
    <r>
      <rPr>
        <sz val="10"/>
        <rFont val="Century Gothic"/>
        <family val="2"/>
      </rPr>
      <t xml:space="preserve">
Providing smooth prepared surface finished with premium commercial-grade vinyl wallpaper, minimum 300 GSM, non-woven backing, fire-retardant, washable and fixed using approved wallpaper adhesive. The work shall include surface preparation, joint matching, trimming, edge finishing and complete installation as per the manufacturer's specifications.
</t>
    </r>
    <r>
      <rPr>
        <b/>
        <sz val="10"/>
        <rFont val="Century Gothic"/>
        <family val="2"/>
      </rPr>
      <t>Hardware:</t>
    </r>
    <r>
      <rPr>
        <sz val="10"/>
        <rFont val="Century Gothic"/>
        <family val="2"/>
      </rPr>
      <t xml:space="preserve">
Approved wallpaper adhesive, SS screws, anchor fasteners, concealed brackets, connectors, PVC edge banding and all accessories required for complete installation.</t>
    </r>
  </si>
  <si>
    <t>WOODEN PARTITION WITH WALLPAPER FINISH</t>
  </si>
  <si>
    <t>10'-3"</t>
  </si>
  <si>
    <r>
      <t xml:space="preserve">Structure Material:
</t>
    </r>
    <r>
      <rPr>
        <sz val="10"/>
        <color rgb="FF000000"/>
        <rFont val="Century Gothic"/>
        <family val="2"/>
      </rPr>
      <t xml:space="preserve">Providing and fixing slim aluminium partition system fabricated from powder-coated aluminium profiles (minimum 2.0 mm thick, Jindal/Indalco/Hindalco or equivalent approved make), complete with concealed connectors, gaskets and fixing accessories.
</t>
    </r>
    <r>
      <rPr>
        <b/>
        <sz val="10"/>
        <color rgb="FF000000"/>
        <rFont val="Century Gothic"/>
        <family val="2"/>
      </rPr>
      <t>Finish Material:</t>
    </r>
    <r>
      <rPr>
        <sz val="10"/>
        <color rgb="FF000000"/>
        <rFont val="Century Gothic"/>
        <family val="2"/>
      </rPr>
      <t xml:space="preserve">
Providing and fixing 12 mm thick clear toughened safety glass with polished edges, fixed using EPDM gaskets, glazing beads and approved silicone sealant, complete as per approved drawings.
</t>
    </r>
    <r>
      <rPr>
        <b/>
        <sz val="10"/>
        <color rgb="FF000000"/>
        <rFont val="Century Gothic"/>
        <family val="2"/>
      </rPr>
      <t>Hardware:</t>
    </r>
    <r>
      <rPr>
        <sz val="10"/>
        <color rgb="FF000000"/>
        <rFont val="Century Gothic"/>
        <family val="2"/>
      </rPr>
      <t xml:space="preserve">
EPDM gaskets, aluminium glazing beads, SS fasteners, anchor bolts, silicone sealant and all accessories required for complete installation.</t>
    </r>
  </si>
  <si>
    <r>
      <t xml:space="preserve">Structure Material:
</t>
    </r>
    <r>
      <rPr>
        <sz val="10"/>
        <color rgb="FF000000"/>
        <rFont val="Century Gothic"/>
        <family val="2"/>
      </rPr>
      <t xml:space="preserve">Providing and fixing powder-coated aluminium framed glazed door using matching slim aluminium profiles integrated with the partition system.
</t>
    </r>
    <r>
      <rPr>
        <b/>
        <sz val="10"/>
        <color rgb="FF000000"/>
        <rFont val="Century Gothic"/>
        <family val="2"/>
      </rPr>
      <t>Finish Material:</t>
    </r>
    <r>
      <rPr>
        <sz val="10"/>
        <color rgb="FF000000"/>
        <rFont val="Century Gothic"/>
        <family val="2"/>
      </rPr>
      <t xml:space="preserve">
12 mm thick clear toughened safety glass with polished edges.
</t>
    </r>
    <r>
      <rPr>
        <b/>
        <sz val="10"/>
        <color rgb="FF000000"/>
        <rFont val="Century Gothic"/>
        <family val="2"/>
      </rPr>
      <t>Hardware:</t>
    </r>
    <r>
      <rPr>
        <sz val="10"/>
        <color rgb="FF000000"/>
        <rFont val="Century Gothic"/>
        <family val="2"/>
      </rPr>
      <t xml:space="preserve">
Heavy-duty SS floor spring (Dorma/Häfele/GEZE or equivalent), patch fittings, pull handle, top and bottom pivots, door stopper, lockset (where specified), EPDM gaskets, silicone sealant and all accessories required for complete installation.</t>
    </r>
  </si>
  <si>
    <t>8'-6"</t>
  </si>
  <si>
    <t>ALUMINIUM FRAMED GLASS DOOR</t>
  </si>
  <si>
    <t>ALUMINIUM GLAZED PARTITION</t>
  </si>
  <si>
    <t xml:space="preserve">1. FOYER </t>
  </si>
  <si>
    <t>2. TRAINING HALL</t>
  </si>
  <si>
    <t>3. LOUNGE AREA</t>
  </si>
  <si>
    <t>1.10</t>
  </si>
  <si>
    <t>2.2</t>
  </si>
  <si>
    <t>2.3</t>
  </si>
  <si>
    <t>2.4</t>
  </si>
  <si>
    <t>3.4</t>
  </si>
  <si>
    <t xml:space="preserve"> 4. WORK STATION</t>
  </si>
  <si>
    <t>4.1</t>
  </si>
  <si>
    <t>4.5</t>
  </si>
  <si>
    <t>4.6</t>
  </si>
  <si>
    <t>4.7</t>
  </si>
  <si>
    <t>1.8.2</t>
  </si>
  <si>
    <t>1.8.3</t>
  </si>
  <si>
    <t>1.8.4</t>
  </si>
  <si>
    <t>1.8.1</t>
  </si>
  <si>
    <t>1.5.1</t>
  </si>
  <si>
    <t>1.5.2</t>
  </si>
  <si>
    <r>
      <t xml:space="preserve">Structure material: </t>
    </r>
    <r>
      <rPr>
        <sz val="10"/>
        <color rgb="FF000000"/>
        <rFont val="Century Gothic"/>
        <family val="2"/>
      </rPr>
      <t xml:space="preserve">
Not applicable. The panel shall be fixed over the completed lacquered-glass cladding surface as shown in the approved drawings.
</t>
    </r>
    <r>
      <rPr>
        <b/>
        <sz val="10"/>
        <color rgb="FF000000"/>
        <rFont val="Century Gothic"/>
        <family val="2"/>
      </rPr>
      <t xml:space="preserve">Finish Material:
</t>
    </r>
    <r>
      <rPr>
        <sz val="10"/>
        <color rgb="FF000000"/>
        <rFont val="Century Gothic"/>
        <family val="2"/>
      </rPr>
      <t xml:space="preserve">Providing, fabricating and fixing 1.0 to 1.2 mm thick SS 304 grade stainless-steel sheet, CNC laser-cut to the approved pattern and finished with PVD coating in approved shade such as brushed brass, champagne gold or equivalent. All cut edges shall be smooth, burr-free and neatly finished. The decorative panel shall be accurately aligned over the lacquered-glass surface with uniform margins and shadow gaps as per approved drawings.
</t>
    </r>
    <r>
      <rPr>
        <b/>
        <sz val="10"/>
        <color rgb="FF000000"/>
        <rFont val="Century Gothic"/>
        <family val="2"/>
      </rPr>
      <t>Hardware:</t>
    </r>
    <r>
      <rPr>
        <sz val="10"/>
        <color rgb="FF000000"/>
        <rFont val="Century Gothic"/>
        <family val="2"/>
      </rPr>
      <t xml:space="preserve">
Providing approved neutral-cure mirror-grade silicone, high-strength acrylic fixing tape, concealed SS spacers or stand-off studs wherever shown, temporary supports during curing and all accessories necessary for complete installation. Adhesive used shall be compatible with the lacquered-glass backing and shall not damage or discolour the painted surface.</t>
    </r>
  </si>
  <si>
    <t>1.9.1</t>
  </si>
  <si>
    <t>1.9.2</t>
  </si>
  <si>
    <t>1.11.1</t>
  </si>
  <si>
    <t>1.11.2</t>
  </si>
  <si>
    <t>2.1.1</t>
  </si>
  <si>
    <t>2.1.4</t>
  </si>
  <si>
    <t>2.1.3</t>
  </si>
  <si>
    <t>2.1.2</t>
  </si>
  <si>
    <t>2.5.1</t>
  </si>
  <si>
    <t>2.5.2</t>
  </si>
  <si>
    <t>2.6.1</t>
  </si>
  <si>
    <t>2.6.2</t>
  </si>
  <si>
    <t>3.1.1</t>
  </si>
  <si>
    <t>3.1.4</t>
  </si>
  <si>
    <t>3.1.3</t>
  </si>
  <si>
    <t>3.1.2</t>
  </si>
  <si>
    <t>3.5.1</t>
  </si>
  <si>
    <t>3.5.2</t>
  </si>
  <si>
    <t xml:space="preserve"> 4.3.1</t>
  </si>
  <si>
    <t xml:space="preserve"> 4.3.2</t>
  </si>
  <si>
    <t xml:space="preserve"> 4.3.3</t>
  </si>
  <si>
    <t xml:space="preserve"> 4.3.4</t>
  </si>
  <si>
    <t xml:space="preserve"> 4.3.5</t>
  </si>
  <si>
    <t xml:space="preserve"> 4.3.6</t>
  </si>
  <si>
    <t xml:space="preserve"> 4.3.7</t>
  </si>
  <si>
    <t xml:space="preserve"> 4.3.8</t>
  </si>
  <si>
    <t xml:space="preserve"> 4.3.9</t>
  </si>
  <si>
    <t xml:space="preserve"> 4.3.10</t>
  </si>
  <si>
    <t xml:space="preserve"> 4.3.11</t>
  </si>
  <si>
    <t xml:space="preserve"> 4.3.12</t>
  </si>
  <si>
    <t xml:space="preserve"> 4.3.13</t>
  </si>
  <si>
    <t xml:space="preserve"> 4.3.14</t>
  </si>
  <si>
    <t xml:space="preserve"> 4.3.15</t>
  </si>
  <si>
    <t xml:space="preserve"> 4.3.16</t>
  </si>
  <si>
    <t xml:space="preserve"> 4.3.17</t>
  </si>
  <si>
    <t xml:space="preserve"> 4.3.18</t>
  </si>
  <si>
    <t>4.4.1</t>
  </si>
  <si>
    <t>4.4.2</t>
  </si>
  <si>
    <t>4.4.3</t>
  </si>
  <si>
    <t>4.4.4</t>
  </si>
  <si>
    <t>4.4.5</t>
  </si>
  <si>
    <t>4.4.6</t>
  </si>
  <si>
    <t>4.4.7</t>
  </si>
  <si>
    <t>4.4.8</t>
  </si>
  <si>
    <t>4.4.9</t>
  </si>
  <si>
    <t>4.8.1</t>
  </si>
  <si>
    <t>4.8.2</t>
  </si>
  <si>
    <t>4.9.1</t>
  </si>
  <si>
    <t>4.9.2</t>
  </si>
  <si>
    <t>5. BOARD ROOM</t>
  </si>
  <si>
    <t>5.3</t>
  </si>
  <si>
    <t>5.4</t>
  </si>
  <si>
    <t>5.5</t>
  </si>
  <si>
    <t>5.6</t>
  </si>
  <si>
    <t>5.9</t>
  </si>
  <si>
    <t>5.10</t>
  </si>
  <si>
    <t>5.1.1</t>
  </si>
  <si>
    <t>5.1.2</t>
  </si>
  <si>
    <t>5.2.1</t>
  </si>
  <si>
    <t>5.2.2</t>
  </si>
  <si>
    <t>5.7.1</t>
  </si>
  <si>
    <t>5.7.2</t>
  </si>
  <si>
    <t>5.8.1</t>
  </si>
  <si>
    <t>5.8.2</t>
  </si>
  <si>
    <t>3'-6"</t>
  </si>
  <si>
    <t>6.2</t>
  </si>
  <si>
    <t>6.3</t>
  </si>
  <si>
    <t>6.4</t>
  </si>
  <si>
    <t>6.5</t>
  </si>
  <si>
    <t>6.1.1</t>
  </si>
  <si>
    <t>6.1.2</t>
  </si>
  <si>
    <t>6.6.1</t>
  </si>
  <si>
    <t>6.6.2</t>
  </si>
  <si>
    <t>6.6.3</t>
  </si>
  <si>
    <t>6.7</t>
  </si>
  <si>
    <t>6.8</t>
  </si>
  <si>
    <t>6.9</t>
  </si>
  <si>
    <t>7. CABIN-01</t>
  </si>
  <si>
    <t>7.1.1</t>
  </si>
  <si>
    <t>7.1.2</t>
  </si>
  <si>
    <t>7.2</t>
  </si>
  <si>
    <t>7.3</t>
  </si>
  <si>
    <t>7.4</t>
  </si>
  <si>
    <t>7.5</t>
  </si>
  <si>
    <t>7.6.1</t>
  </si>
  <si>
    <t>7.6.3</t>
  </si>
  <si>
    <t>7.6.2</t>
  </si>
  <si>
    <t>7.7</t>
  </si>
  <si>
    <t>7.8</t>
  </si>
  <si>
    <t>7.9</t>
  </si>
  <si>
    <t>7.10</t>
  </si>
  <si>
    <t>7.11</t>
  </si>
  <si>
    <t>7.12</t>
  </si>
  <si>
    <t>8. CABIN-02</t>
  </si>
  <si>
    <t>8.1.1</t>
  </si>
  <si>
    <t>8.1.2</t>
  </si>
  <si>
    <t>8.2</t>
  </si>
  <si>
    <t>8.3</t>
  </si>
  <si>
    <t>8.4</t>
  </si>
  <si>
    <t>8.5</t>
  </si>
  <si>
    <t>8.6</t>
  </si>
  <si>
    <r>
      <t xml:space="preserve">Structure material:
</t>
    </r>
    <r>
      <rPr>
        <sz val="10"/>
        <color rgb="FF000000"/>
        <rFont val="Century Gothic"/>
        <family val="2"/>
      </rPr>
      <t xml:space="preserve">Providing and fixing 16 mm thick IS:710 BWP Grade plywood with necessary reinforcement for mounting television, complete with concealed conduit and cable management provisions.
</t>
    </r>
    <r>
      <rPr>
        <b/>
        <sz val="10"/>
        <color rgb="FF000000"/>
        <rFont val="Century Gothic"/>
        <family val="2"/>
      </rPr>
      <t>Finish Material:</t>
    </r>
    <r>
      <rPr>
        <sz val="10"/>
        <color rgb="FF000000"/>
        <rFont val="Century Gothic"/>
        <family val="2"/>
      </rPr>
      <t xml:space="preserve">
Providing 1 mm decorative laminate of approved finish. Grooves, shadow gaps and edge detailing shall be executed as per approved drawings.
</t>
    </r>
    <r>
      <rPr>
        <b/>
        <sz val="10"/>
        <color rgb="FF000000"/>
        <rFont val="Century Gothic"/>
        <family val="2"/>
      </rPr>
      <t>Hardware:</t>
    </r>
    <r>
      <rPr>
        <sz val="10"/>
        <color rgb="FF000000"/>
        <rFont val="Century Gothic"/>
        <family val="2"/>
      </rPr>
      <t xml:space="preserve">
Heavy-duty TV mounting bracket, cable grommets, conduit sleeves, SS screws, anchor fasteners and all accessories.</t>
    </r>
  </si>
  <si>
    <r>
      <t xml:space="preserve">Structure material: 
</t>
    </r>
    <r>
      <rPr>
        <sz val="10"/>
        <color rgb="FF000000"/>
        <rFont val="Century Gothic"/>
        <family val="2"/>
      </rPr>
      <t xml:space="preserve">Providing Executive table fabricated using 2" × 2" framing of 16 mm IS:710 BWP Grade plywood with 16 mm BWP plywood top and vertical supports, complete with concealed cable management provisions.
</t>
    </r>
    <r>
      <rPr>
        <b/>
        <sz val="10"/>
        <color rgb="FF000000"/>
        <rFont val="Century Gothic"/>
        <family val="2"/>
      </rPr>
      <t>Finish Material:</t>
    </r>
    <r>
      <rPr>
        <sz val="10"/>
        <color rgb="FF000000"/>
        <rFont val="Century Gothic"/>
        <family val="2"/>
      </rPr>
      <t xml:space="preserve">
Providing 12 mm solid surface (Corian/Hi-Macs/Staron or equivalent) tabletop with seamless joints, machine-polished edges and approved finish. Vertical panels finished with 1 mm decorative laminate.
</t>
    </r>
    <r>
      <rPr>
        <b/>
        <sz val="10"/>
        <color rgb="FF000000"/>
        <rFont val="Century Gothic"/>
        <family val="2"/>
      </rPr>
      <t>Hardware:</t>
    </r>
    <r>
      <rPr>
        <sz val="10"/>
        <color rgb="FF000000"/>
        <rFont val="Century Gothic"/>
        <family val="2"/>
      </rPr>
      <t xml:space="preserve">
Cable grommets, concealed cable trays, levelling feet, SS screws, connectors and all fixing accessories.</t>
    </r>
  </si>
  <si>
    <t>8.7.1</t>
  </si>
  <si>
    <t>8.7.2</t>
  </si>
  <si>
    <t>8.7.3</t>
  </si>
  <si>
    <t>8.8</t>
  </si>
  <si>
    <t>8.9</t>
  </si>
  <si>
    <t>9.1</t>
  </si>
  <si>
    <t>9.2</t>
  </si>
  <si>
    <t>9.3</t>
  </si>
  <si>
    <t>9. PANTRY</t>
  </si>
  <si>
    <t>10.2</t>
  </si>
  <si>
    <t>11.1</t>
  </si>
  <si>
    <t>11. FOYER</t>
  </si>
  <si>
    <t>12.1</t>
  </si>
  <si>
    <t>10. DOCUMENT STORAGE ROOM</t>
  </si>
  <si>
    <t xml:space="preserve"> STORAGE UNIT</t>
  </si>
  <si>
    <t>WOODEN PARTITION WITH PAINT FINISH</t>
  </si>
  <si>
    <t>10.3</t>
  </si>
  <si>
    <t>10.4</t>
  </si>
  <si>
    <r>
      <rPr>
        <b/>
        <sz val="10"/>
        <rFont val="Century Gothic"/>
        <family val="2"/>
      </rPr>
      <t>Structure Material:</t>
    </r>
    <r>
      <rPr>
        <sz val="10"/>
        <rFont val="Century Gothic"/>
        <family val="2"/>
      </rPr>
      <t xml:space="preserve">
Providing and fixing partition fabricated using 2" × 2" framework of 16 mm thick IS:710 BWP Grade plywood (Century/Greenply/SRG or equivalent approved make), securely fixed to the floor, wall and ceiling using approved anchor fasteners. Both sides shall be clad with 16 mm thick IS:710 BWP Grade plywood. All exposed edges shall be finished with 2 mm thick PVC edge banding and concealed edges with 0.8 mm thick PVC edge banding, machine applied using hot-melt adhesive.
</t>
    </r>
    <r>
      <rPr>
        <b/>
        <sz val="10"/>
        <rFont val="Century Gothic"/>
        <family val="2"/>
      </rPr>
      <t>Finish Material:</t>
    </r>
    <r>
      <rPr>
        <sz val="10"/>
        <rFont val="Century Gothic"/>
        <family val="2"/>
      </rPr>
      <t xml:space="preserve">
Providing smooth prepared plywood surface ready to receive the specified finish under the relevant BOQ item. The work shall include joint treatment, edge finishing, grooves, cut-outs and alignment as per approved drawings.
</t>
    </r>
    <r>
      <rPr>
        <b/>
        <sz val="10"/>
        <rFont val="Century Gothic"/>
        <family val="2"/>
      </rPr>
      <t>Hardware:</t>
    </r>
    <r>
      <rPr>
        <sz val="10"/>
        <rFont val="Century Gothic"/>
        <family val="2"/>
      </rPr>
      <t xml:space="preserve">
Approved wallpaper adhesive, SS screws, anchor fasteners, concealed brackets, connectors, PVC edge banding and all accessories required for complete installation.</t>
    </r>
  </si>
  <si>
    <t>10.1.1</t>
  </si>
  <si>
    <t>10.1.2</t>
  </si>
  <si>
    <t>15'-0"</t>
  </si>
  <si>
    <t>11.3.1</t>
  </si>
  <si>
    <t>11.3.2</t>
  </si>
  <si>
    <t>12.2</t>
  </si>
  <si>
    <t>12.3</t>
  </si>
  <si>
    <t>12.4</t>
  </si>
  <si>
    <t>12.5</t>
  </si>
  <si>
    <t>12.6</t>
  </si>
  <si>
    <t>12.7</t>
  </si>
  <si>
    <t>12.9</t>
  </si>
  <si>
    <t>13. ROOM-02</t>
  </si>
  <si>
    <r>
      <t>Structure Material:</t>
    </r>
    <r>
      <rPr>
        <sz val="10"/>
        <color theme="1"/>
        <rFont val="Century Gothic"/>
        <family val="2"/>
      </rPr>
      <t xml:space="preserve">
Providing and fixing wardrobe comprising 16 mm thick IS:710 BWP Grade plywood (Century/Greenply/SRG or equivalent approved make) for carcass, shelves, drawers and shutters. Open wardrobe portion shall consist of powder-coated MS framework fabricated from 40 × 40 mm and 40 × 20 mm MS hollow sections, complete with hanging rods and shelves. All exposed edges shall be finished with 2 mm PVC edge banding and concealed edges with 0.8 mm PVC edge banding, machine applied.
</t>
    </r>
    <r>
      <rPr>
        <b/>
        <sz val="10"/>
        <color theme="1"/>
        <rFont val="Century Gothic"/>
        <family val="2"/>
      </rPr>
      <t>Finish Material:</t>
    </r>
    <r>
      <rPr>
        <sz val="10"/>
        <color theme="1"/>
        <rFont val="Century Gothic"/>
        <family val="2"/>
      </rPr>
      <t xml:space="preserve">
Providing and fixing 1 mm thick anti-scratch decorative laminate of approved shade and texture on all exposed plywood surfaces. MS framework shall receive epoxy primer and black powder-coated finish.
</t>
    </r>
    <r>
      <rPr>
        <b/>
        <sz val="10"/>
        <color theme="1"/>
        <rFont val="Century Gothic"/>
        <family val="2"/>
      </rPr>
      <t>Hardware:</t>
    </r>
    <r>
      <rPr>
        <sz val="10"/>
        <color theme="1"/>
        <rFont val="Century Gothic"/>
        <family val="2"/>
      </rPr>
      <t xml:space="preserve">
Häfele/Hettich telescopic channels, soft-close hinges, SS hanging rod, drawer handles, adjustable shelf supports, connector fittings, SS screws, anchor fasteners and all accessories complete.</t>
    </r>
  </si>
  <si>
    <r>
      <rPr>
        <b/>
        <sz val="10"/>
        <color theme="1"/>
        <rFont val="Century Gothic"/>
        <family val="2"/>
      </rPr>
      <t>Structure Material:</t>
    </r>
    <r>
      <rPr>
        <sz val="10"/>
        <color theme="1"/>
        <rFont val="Century Gothic"/>
        <family val="2"/>
      </rPr>
      <t xml:space="preserve">
Providing and fixing floating TV storage unit using 16 mm thick IS:710 BWP Grade plywood with internal shelves and storage compartments. All exposed edges finished with 2 mm PVC edge banding and concealed edges with 0.8 mm PVC edge banding.
</t>
    </r>
    <r>
      <rPr>
        <b/>
        <sz val="10"/>
        <color theme="1"/>
        <rFont val="Century Gothic"/>
        <family val="2"/>
      </rPr>
      <t>Finish Material:</t>
    </r>
    <r>
      <rPr>
        <sz val="10"/>
        <color theme="1"/>
        <rFont val="Century Gothic"/>
        <family val="2"/>
      </rPr>
      <t xml:space="preserve">
Providing and fixing 1 mm thick anti-scratch decorative laminate on all exposed faces.
</t>
    </r>
    <r>
      <rPr>
        <b/>
        <sz val="10"/>
        <color theme="1"/>
        <rFont val="Century Gothic"/>
        <family val="2"/>
      </rPr>
      <t xml:space="preserve">Hardware:
</t>
    </r>
    <r>
      <rPr>
        <sz val="10"/>
        <color theme="1"/>
        <rFont val="Century Gothic"/>
        <family val="2"/>
      </rPr>
      <t xml:space="preserve">
Häfele/Hettich soft-close hinges, telescopic channels, concealed hanging brackets, SS screws, connector fittings and all accessories complete.</t>
    </r>
  </si>
  <si>
    <r>
      <t xml:space="preserve">Structure Material:
</t>
    </r>
    <r>
      <rPr>
        <sz val="10"/>
        <color rgb="FF000000"/>
        <rFont val="Century Gothic"/>
        <family val="2"/>
      </rPr>
      <t>Providing and fixing 16 mm thick IS:710 BWP Grade plywood securely fixed over suitable framework/wall using approved fasteners.</t>
    </r>
    <r>
      <rPr>
        <b/>
        <sz val="10"/>
        <color rgb="FF000000"/>
        <rFont val="Century Gothic"/>
        <family val="2"/>
      </rPr>
      <t xml:space="preserve">
Finish Material:
</t>
    </r>
    <r>
      <rPr>
        <sz val="10"/>
        <color rgb="FF000000"/>
        <rFont val="Century Gothic"/>
        <family val="2"/>
      </rPr>
      <t xml:space="preserve">Providing and fixing 1 mm thick anti-scratch decorative laminate complete with grooves, shadow gaps and concealed warm LED profile wherever shown in drawings.
</t>
    </r>
    <r>
      <rPr>
        <b/>
        <sz val="10"/>
        <color rgb="FF000000"/>
        <rFont val="Century Gothic"/>
        <family val="2"/>
      </rPr>
      <t xml:space="preserve">
Hardware:
</t>
    </r>
    <r>
      <rPr>
        <sz val="10"/>
        <color rgb="FF000000"/>
        <rFont val="Century Gothic"/>
        <family val="2"/>
      </rPr>
      <t>SS screws, construction adhesive, aluminium LED profile with diffuser (where applicable), PVC edge banding and all accessories complete.</t>
    </r>
  </si>
  <si>
    <r>
      <t xml:space="preserve">Structure Material:
</t>
    </r>
    <r>
      <rPr>
        <sz val="10"/>
        <color rgb="FF000000"/>
        <rFont val="Century Gothic"/>
        <family val="2"/>
      </rPr>
      <t>Providing and fixing bedside table using 16 mm thick IS:710 BWP Grade plywood complete with drawer and internal storage. All exposed edges finished with 2 mm PVC edge banding and concealed edges with 0.8 mm PVC edge banding.</t>
    </r>
    <r>
      <rPr>
        <b/>
        <sz val="10"/>
        <color rgb="FF000000"/>
        <rFont val="Century Gothic"/>
        <family val="2"/>
      </rPr>
      <t xml:space="preserve">
Finish Material:
</t>
    </r>
    <r>
      <rPr>
        <sz val="10"/>
        <color rgb="FF000000"/>
        <rFont val="Century Gothic"/>
        <family val="2"/>
      </rPr>
      <t>Providing and fixing 1 mm thick anti-scratch decorative laminate on all exposed faces.</t>
    </r>
    <r>
      <rPr>
        <b/>
        <sz val="10"/>
        <color rgb="FF000000"/>
        <rFont val="Century Gothic"/>
        <family val="2"/>
      </rPr>
      <t xml:space="preserve">
Hardware:
</t>
    </r>
    <r>
      <rPr>
        <sz val="10"/>
        <color rgb="FF000000"/>
        <rFont val="Century Gothic"/>
        <family val="2"/>
      </rPr>
      <t>Häfele/Hettich telescopic drawer channels, drawer handle, connector fittings, SS screws and all accessories complete.</t>
    </r>
  </si>
  <si>
    <t>13.1</t>
  </si>
  <si>
    <t>13.2</t>
  </si>
  <si>
    <t>13.3</t>
  </si>
  <si>
    <t>13.4.1</t>
  </si>
  <si>
    <t>13.4.2</t>
  </si>
  <si>
    <t>13.5.1</t>
  </si>
  <si>
    <t>13.5.2</t>
  </si>
  <si>
    <r>
      <t xml:space="preserve">Structure material: </t>
    </r>
    <r>
      <rPr>
        <sz val="10"/>
        <color rgb="FF000000"/>
        <rFont val="Century Gothic"/>
        <family val="2"/>
      </rPr>
      <t xml:space="preserve">
Providing and fixing 16 mm thick IS:710 BWP Grade plywood to form the bed surround, vertical side panels, overhead panel and framing complete with necessary supports and fixing arrangements. All exposed edges finished with 2 mm PVC edge banding and concealed edges with 0.8 mm PVC edge banding.
</t>
    </r>
    <r>
      <rPr>
        <b/>
        <sz val="10"/>
        <color rgb="FF000000"/>
        <rFont val="Century Gothic"/>
        <family val="2"/>
      </rPr>
      <t>Finish Material:</t>
    </r>
    <r>
      <rPr>
        <sz val="10"/>
        <color rgb="FF000000"/>
        <rFont val="Century Gothic"/>
        <family val="2"/>
      </rPr>
      <t xml:space="preserve">
Providing and fixing 1 mm thick anti-scratch decorative laminate on all exposed surfaces complete with grooves, shadow gaps and edge finishing as per approved drawings.
</t>
    </r>
    <r>
      <rPr>
        <b/>
        <sz val="10"/>
        <color rgb="FF000000"/>
        <rFont val="Century Gothic"/>
        <family val="2"/>
      </rPr>
      <t>Hardware:</t>
    </r>
    <r>
      <rPr>
        <sz val="10"/>
        <color rgb="FF000000"/>
        <rFont val="Century Gothic"/>
        <family val="2"/>
      </rPr>
      <t xml:space="preserve">
SS screws, construction adhesive, connector fittings, PVC edge banding and all accessories complete.</t>
    </r>
  </si>
  <si>
    <r>
      <t>Structure material:</t>
    </r>
    <r>
      <rPr>
        <sz val="10"/>
        <color theme="1"/>
        <rFont val="Century Gothic"/>
        <family val="2"/>
      </rPr>
      <t xml:space="preserve"> 
Providing and fixing storage cabinet using 16 mm thick IS:710 BWP Grade plywood complete with shelves, shutters and internal partitions. All exposed edges finished with 2 mm PVC edge banding and concealed edges with 0.8 mm PVC edge banding.
</t>
    </r>
    <r>
      <rPr>
        <b/>
        <sz val="10"/>
        <color theme="1"/>
        <rFont val="Century Gothic"/>
        <family val="2"/>
      </rPr>
      <t>Finish Material:</t>
    </r>
    <r>
      <rPr>
        <sz val="10"/>
        <color theme="1"/>
        <rFont val="Century Gothic"/>
        <family val="2"/>
      </rPr>
      <t xml:space="preserve">
Providing and fixing 1 mm thick anti-scratch decorative laminate on all exposed plywood surfaces.
</t>
    </r>
    <r>
      <rPr>
        <b/>
        <sz val="10"/>
        <color theme="1"/>
        <rFont val="Century Gothic"/>
        <family val="2"/>
      </rPr>
      <t xml:space="preserve">Hardware:
</t>
    </r>
    <r>
      <rPr>
        <sz val="10"/>
        <color theme="1"/>
        <rFont val="Century Gothic"/>
        <family val="2"/>
      </rPr>
      <t xml:space="preserve">
Häfele/Hettich soft-close hinges, telescopic channels, shelf supports, SS screws, connector fittings and all accessories complete.</t>
    </r>
  </si>
  <si>
    <t>14.  ROOM-03</t>
  </si>
  <si>
    <t>14.1</t>
  </si>
  <si>
    <t>14.2</t>
  </si>
  <si>
    <t>14.3</t>
  </si>
  <si>
    <t>14.4</t>
  </si>
  <si>
    <t>14.5.1</t>
  </si>
  <si>
    <t>14.5.2</t>
  </si>
  <si>
    <t>14.6.1</t>
  </si>
  <si>
    <t>14.6.2</t>
  </si>
  <si>
    <t>11.3.3</t>
  </si>
  <si>
    <t>21'-6"</t>
  </si>
  <si>
    <t>14'-10"</t>
  </si>
  <si>
    <t>13'-3"</t>
  </si>
  <si>
    <t>11'-8"</t>
  </si>
  <si>
    <t>FLUSH DOOR WITH FRAME</t>
  </si>
  <si>
    <t>3'-3"</t>
  </si>
  <si>
    <t>7'-6"</t>
  </si>
  <si>
    <t>GYPSUM FALSE CEILING (WITHOUT PAINT FINISH)</t>
  </si>
  <si>
    <t>2' × 2' MODULAR GYPSUM BOARD FALSE CEILING FOR TOILETS</t>
  </si>
  <si>
    <r>
      <rPr>
        <b/>
        <sz val="10"/>
        <color rgb="FF000000"/>
        <rFont val="Century Gothic"/>
        <family val="2"/>
      </rPr>
      <t>Structure Material:</t>
    </r>
    <r>
      <rPr>
        <sz val="10"/>
        <color rgb="FF000000"/>
        <rFont val="Century Gothic"/>
        <family val="2"/>
      </rPr>
      <t xml:space="preserve">
Providing and fixing suspended false ceiling framework using hot-dip galvanized GI sections comprising perimeter channels, main runners, cross tees, hangers, soffit cleats, connecting clips and approved suspension accessories, arranged to form a 2' × 2' module. Framework shall be securely suspended from the RCC slab using approved anchor fasteners and GI hangers, complete with proper levelling and alignment.
</t>
    </r>
    <r>
      <rPr>
        <b/>
        <sz val="10"/>
        <color rgb="FF000000"/>
        <rFont val="Century Gothic"/>
        <family val="2"/>
      </rPr>
      <t>Finish Material:</t>
    </r>
    <r>
      <rPr>
        <sz val="10"/>
        <color rgb="FF000000"/>
        <rFont val="Century Gothic"/>
        <family val="2"/>
      </rPr>
      <t xml:space="preserve">
Providing and fixing 12.5 mm thick moisture-resistant gypsum board tiles/panels, size 600 × 600 mm, suitable for toilet and humid-area applications, with factory-finished edges. The ceiling shall be finished with approved moisture-resistant acrylic emulsion paint wherever required and shall include neatly cut openings for light fixtures, exhaust fans, diffusers and service access.
</t>
    </r>
    <r>
      <rPr>
        <b/>
        <sz val="10"/>
        <color rgb="FF000000"/>
        <rFont val="Century Gothic"/>
        <family val="2"/>
      </rPr>
      <t>Hardware:</t>
    </r>
    <r>
      <rPr>
        <sz val="10"/>
        <color rgb="FF000000"/>
        <rFont val="Century Gothic"/>
        <family val="2"/>
      </rPr>
      <t xml:space="preserve">
GI hangers, soffit cleats, anchor fasteners, perimeter trims, cross tees, main runners, connecting clips, GI screws, access panels and all accessories required for complete installation.</t>
    </r>
  </si>
  <si>
    <t>BED BACK SIDE PANELLING AND TOP PANELLING</t>
  </si>
  <si>
    <r>
      <t>Structure material:</t>
    </r>
    <r>
      <rPr>
        <sz val="10"/>
        <color theme="1"/>
        <rFont val="Century Gothic"/>
        <family val="2"/>
      </rPr>
      <t xml:space="preserve"> 
Providing and fixing storage unit fabricated using 16 mm thick IS:710 BWP Grade plywood (Century/Greenply/SRG or equivalent approved make). Back panel shall be 8 mm thick IS:710 BWP Grade plywood. All exposed edges shall be finished with 2 mm thick PVC edge banding and concealed edges with 0.8 mm thick PVC edge banding, machine applied using hot-melt adhesive.
</t>
    </r>
    <r>
      <rPr>
        <b/>
        <sz val="10"/>
        <color theme="1"/>
        <rFont val="Century Gothic"/>
        <family val="2"/>
      </rPr>
      <t>Finish Material:</t>
    </r>
    <r>
      <rPr>
        <sz val="10"/>
        <color theme="1"/>
        <rFont val="Century Gothic"/>
        <family val="2"/>
      </rPr>
      <t xml:space="preserve">
External surfaces shall be finished with 1.0 mm thick anti-scratch decorative laminate of approved colour and texture. Internal surfaces shall be finished with 0.8 mm laminate/white liner laminate. Providing and fixing powder-coated aluminium glass profile shutters with 5 mm clear toughened glass complete with precision mitred corners and concealed gasket fixing.
</t>
    </r>
    <r>
      <rPr>
        <b/>
        <sz val="10"/>
        <color theme="1"/>
        <rFont val="Century Gothic"/>
        <family val="2"/>
      </rPr>
      <t>Hardware:</t>
    </r>
    <r>
      <rPr>
        <sz val="10"/>
        <color theme="1"/>
        <rFont val="Century Gothic"/>
        <family val="2"/>
      </rPr>
      <t xml:space="preserve">
Providing and fixing Häfele/Hettich aluminium glass profile system, soft-close hinges, magnetic catch, shelf supports, locks, SS handles (if applicable), SS screws, connectors and all accessories required for complete installation.</t>
    </r>
  </si>
  <si>
    <r>
      <t xml:space="preserve">Structure material: 
</t>
    </r>
    <r>
      <rPr>
        <sz val="10"/>
        <color rgb="FF000000"/>
        <rFont val="Century Gothic"/>
        <family val="2"/>
      </rPr>
      <t xml:space="preserve">Providing and fixing integrated planter with seating of required dimensions, comprising a custom-made FRP planter box of minimum 4–5 mm thickness, reinforced with internal FRP stiffeners and waterproof resin coating. The seating framework shall be fabricated using 2" × 2" framing of 16 mm thick IS:710 BWP Grade plywood, overlaid with 16 mm thick IS:710 BWP Grade plywood to form the seat and supporting members. The assembly shall be securely fixed to the floor using approved anchor fasteners.
</t>
    </r>
    <r>
      <rPr>
        <b/>
        <sz val="10"/>
        <color rgb="FF000000"/>
        <rFont val="Century Gothic"/>
        <family val="2"/>
      </rPr>
      <t>Finish Material:</t>
    </r>
    <r>
      <rPr>
        <sz val="10"/>
        <color rgb="FF000000"/>
        <rFont val="Century Gothic"/>
        <family val="2"/>
      </rPr>
      <t xml:space="preserve">
The planter shall be finished with PU painted matt finish in the approved colour. The seating surface and exposed vertical faces shall be finished with 1.0 mm thick anti-scratch decorative laminate of approved wood grain and shade, machine pressed using approved adhesive. All exposed edges shall be finished with 2 mm PVC edge banding, and concealed edges with 0.8 mm PVC edge banding. Internal planter surfaces shall be waterproofed and provided with drainage arrangements.
</t>
    </r>
    <r>
      <rPr>
        <b/>
        <sz val="10"/>
        <color rgb="FF000000"/>
        <rFont val="Century Gothic"/>
        <family val="2"/>
      </rPr>
      <t>Hardware:</t>
    </r>
    <r>
      <rPr>
        <sz val="10"/>
        <color rgb="FF000000"/>
        <rFont val="Century Gothic"/>
        <family val="2"/>
      </rPr>
      <t xml:space="preserve">
Providing approved adhesives, SS screws, anchor fasteners, concealed brackets, PVC edge banding, waterproof sealants, drainage outlet fittings, levelling supports and all necessary accessories for complete installation.</t>
    </r>
  </si>
  <si>
    <r>
      <t xml:space="preserve">Structure Material:
</t>
    </r>
    <r>
      <rPr>
        <sz val="10"/>
        <color rgb="FF000000"/>
        <rFont val="Century Gothic"/>
        <family val="2"/>
      </rPr>
      <t xml:space="preserve">
Providing and fixing 12 mm thick BWP Grade plywood (IS:710) backing over aluminium/GI framework as required, securely anchored to the wall using approved fasteners. All joints shall be levelled and prepared to receive glass cladding.
</t>
    </r>
    <r>
      <rPr>
        <b/>
        <sz val="10"/>
        <color rgb="FF000000"/>
        <rFont val="Century Gothic"/>
        <family val="2"/>
      </rPr>
      <t>Finish Material:</t>
    </r>
    <r>
      <rPr>
        <sz val="10"/>
        <color rgb="FF000000"/>
        <rFont val="Century Gothic"/>
        <family val="2"/>
      </rPr>
      <t xml:space="preserve">
Providing and fixing 6 mm thick toughened back-painted lacquered glass of approved colour and shade, fixed using approved neutral silicone and concealed mechanical fixing system over the plywood backing. The cladding shall incorporate PVD-coated solid brass/stainless steel inlay strips, minimum 10 mm wide and 1.5 mm thick, of approved finish (Brushed Brass/Mirror Brass) laid as per approved drawings. All exposed edges shall be machine polished and joints shall be neatly aligned with uniform shadow gaps.
</t>
    </r>
    <r>
      <rPr>
        <b/>
        <sz val="10"/>
        <color rgb="FF000000"/>
        <rFont val="Century Gothic"/>
        <family val="2"/>
      </rPr>
      <t>Hardware:</t>
    </r>
    <r>
      <rPr>
        <sz val="10"/>
        <color rgb="FF000000"/>
        <rFont val="Century Gothic"/>
        <family val="2"/>
      </rPr>
      <t xml:space="preserve">
Approved neutral silicone adhesive, mirror fixing tape, SS cleats/clips wherever required, concealed fasteners, PVD-coated brass inlay sections, edge trims, spacers, joint fillers and all necessary accessories for complete installation.</t>
    </r>
  </si>
  <si>
    <r>
      <t xml:space="preserve">Structure material:
</t>
    </r>
    <r>
      <rPr>
        <sz val="10"/>
        <color rgb="FF000000"/>
        <rFont val="Century Gothic"/>
        <family val="2"/>
      </rPr>
      <t>Providing and fixing suspended ceiling framework using 2" × 2" framing fabricated from 16 mm thick</t>
    </r>
    <r>
      <rPr>
        <b/>
        <sz val="10"/>
        <color rgb="FF000000"/>
        <rFont val="Century Gothic"/>
        <family val="2"/>
      </rPr>
      <t xml:space="preserve"> IS:710 BWP Grade plywood</t>
    </r>
    <r>
      <rPr>
        <sz val="10"/>
        <color rgb="FF000000"/>
        <rFont val="Century Gothic"/>
        <family val="2"/>
      </rPr>
      <t xml:space="preserve">, securely fixed to the slab or supporting structure with approved anchor fasteners. The framing shall be properly levelled and reinforced around joints, edges, lighting cut-outs and service openings.
Providing and fixing </t>
    </r>
    <r>
      <rPr>
        <b/>
        <sz val="10"/>
        <color rgb="FF000000"/>
        <rFont val="Century Gothic"/>
        <family val="2"/>
      </rPr>
      <t>16 mm thick fire-retardant perforated/grooved acoustic plywood panels</t>
    </r>
    <r>
      <rPr>
        <sz val="10"/>
        <color rgb="FF000000"/>
        <rFont val="Century Gothic"/>
        <family val="2"/>
      </rPr>
      <t xml:space="preserve"> of approved pattern over the framing. Acoustic plywood shall have factory-made perforations or grooves with suitable open area, backed with black acoustic fleece and 50 mm thick Rockwool insulation of minimum 48 kg/m³ density above the panels.
</t>
    </r>
    <r>
      <rPr>
        <b/>
        <sz val="10"/>
        <color rgb="FF000000"/>
        <rFont val="Century Gothic"/>
        <family val="2"/>
      </rPr>
      <t>Finish Material:</t>
    </r>
    <r>
      <rPr>
        <sz val="10"/>
        <color rgb="FF000000"/>
        <rFont val="Century Gothic"/>
        <family val="2"/>
      </rPr>
      <t xml:space="preserve">
Exposed acoustic plywood surfaces shall be finished with approved wood-finish veneer, PU coating, melamine polish or factory-applied acoustic laminate, provided the finish does not block the perforations or grooves. All visible edges shall be neatly finished with matching trims, grooves and shadow gaps as per approved drawings.
</t>
    </r>
    <r>
      <rPr>
        <b/>
        <sz val="10"/>
        <color rgb="FF000000"/>
        <rFont val="Century Gothic"/>
        <family val="2"/>
      </rPr>
      <t>Hardware:</t>
    </r>
    <r>
      <rPr>
        <sz val="10"/>
        <color rgb="FF000000"/>
        <rFont val="Century Gothic"/>
        <family val="2"/>
      </rPr>
      <t xml:space="preserve">
Approved anchor fasteners, SS screws, concealed fixing clips, acoustic fleece, Rockwool supports, brackets, connectors, edge trims and all accessories required for complete installation.
</t>
    </r>
  </si>
  <si>
    <r>
      <t xml:space="preserve">Structure material: 
</t>
    </r>
    <r>
      <rPr>
        <sz val="10"/>
        <color rgb="FF000000"/>
        <rFont val="Century Gothic"/>
        <family val="2"/>
      </rPr>
      <t xml:space="preserve"> Providing and fixing 50 mm thick GI framework (50 × 25 mm, 0.55 mm thick) at maximum 600 mm c/c, infilled with 50 mm thick Rockwool insulation (48 kg/m³ density), covered with black acoustic tissue and finished with 12 mm thick fire-retardant acoustic plywood fixed using corrosion-resistant screws.
</t>
    </r>
    <r>
      <rPr>
        <b/>
        <sz val="10"/>
        <color rgb="FF000000"/>
        <rFont val="Century Gothic"/>
        <family val="2"/>
      </rPr>
      <t xml:space="preserve">Finish Material:
</t>
    </r>
    <r>
      <rPr>
        <sz val="10"/>
        <color rgb="FF000000"/>
        <rFont val="Century Gothic"/>
        <family val="2"/>
      </rPr>
      <t xml:space="preserve">Providing and fixing </t>
    </r>
    <r>
      <rPr>
        <b/>
        <sz val="10"/>
        <color rgb="FF000000"/>
        <rFont val="Century Gothic"/>
        <family val="2"/>
      </rPr>
      <t>12 mm thick decorative PET polyester fibre acoustic panels</t>
    </r>
    <r>
      <rPr>
        <sz val="10"/>
        <color rgb="FF000000"/>
        <rFont val="Century Gothic"/>
        <family val="2"/>
      </rPr>
      <t xml:space="preserve"> (minimum 1800 GSM, NRC ≥ 0.70), in fluted, grooved, geometric and textured patterns as per approved design, fixed over the acoustic plywood using manufacturer-approved adhesive and concealed fasteners. All edges, joints, cut-outs, shadow gaps and corner details to be neatly finished complete.
</t>
    </r>
    <r>
      <rPr>
        <b/>
        <sz val="10"/>
        <color rgb="FF000000"/>
        <rFont val="Century Gothic"/>
        <family val="2"/>
      </rPr>
      <t>Hardware</t>
    </r>
    <r>
      <rPr>
        <sz val="10"/>
        <color rgb="FF000000"/>
        <rFont val="Century Gothic"/>
        <family val="2"/>
      </rPr>
      <t>:
Required GI framework, approved adhesives, corrosion-resistant screws, concealed fasteners, aluminium edge trims, joint profiles and all accessories required for complete installation.</t>
    </r>
  </si>
  <si>
    <r>
      <t xml:space="preserve">Structure Material:
</t>
    </r>
    <r>
      <rPr>
        <sz val="10"/>
        <color rgb="FF000000"/>
        <rFont val="Century Gothic"/>
        <family val="2"/>
      </rPr>
      <t xml:space="preserve">
Providing and fixing 16 mm thick IS:710 BWP Grade plywood (Century/Greenply/SRG or equivalent approved make) directly over the masonry/RCC wall using approved screws, fasteners and adhesive, complete with all necessary levelling and preparation to receive the glass cladding.
</t>
    </r>
    <r>
      <rPr>
        <b/>
        <sz val="10"/>
        <color rgb="FF000000"/>
        <rFont val="Century Gothic"/>
        <family val="2"/>
      </rPr>
      <t>Finish Material:</t>
    </r>
    <r>
      <rPr>
        <sz val="10"/>
        <color rgb="FF000000"/>
        <rFont val="Century Gothic"/>
        <family val="2"/>
      </rPr>
      <t xml:space="preserve">
Providing and fixing 6 mm thick back-painted lacquered toughened glass of approved colour and shade, factory finished with ceramic paint backing and fixed over the plywood substrate using approved mirror adhesive and neutral-cure silicone. All exposed edges shall be machine polished. Joints shall be uniform and sealed with matching silicone. The work shall include grooves, edge finishing, cut-outs and alignment as per approved drawings.
</t>
    </r>
    <r>
      <rPr>
        <b/>
        <sz val="10"/>
        <color rgb="FF000000"/>
        <rFont val="Century Gothic"/>
        <family val="2"/>
      </rPr>
      <t>Hardware:</t>
    </r>
    <r>
      <rPr>
        <sz val="10"/>
        <color rgb="FF000000"/>
        <rFont val="Century Gothic"/>
        <family val="2"/>
      </rPr>
      <t xml:space="preserve">
Approved mirror adhesive, neutral-cure silicone sealant, glazing tape, SS screws, anchor fasteners, aluminium edge trims (where required), concealed fixing accessories and all necessary materials for complete installation.</t>
    </r>
  </si>
  <si>
    <r>
      <rPr>
        <b/>
        <sz val="10"/>
        <color rgb="FF000000"/>
        <rFont val="Century Gothic"/>
        <family val="2"/>
      </rPr>
      <t>Structure Material:</t>
    </r>
    <r>
      <rPr>
        <sz val="10"/>
        <color rgb="FF000000"/>
        <rFont val="Century Gothic"/>
        <family val="2"/>
      </rPr>
      <t xml:space="preserve">
Providing and fixing full-height open display storage unit of required dimensions, fabricated using 16 mm thick IS:710 BWP Grade plywood (Century/Greenply/SRG or equivalent approved make) for verticals, horizontals, shelves, partitions, top, bottom and side panels. The unit shall be supported on suitable internal framing wherever required to prevent deflection. All exposed edges shall be finished with 2 mm thick PVC edge banding, while concealed edges shall be finished with 0.8 mm thick PVC edge banding, machine applied using hot-melt adhesive.
</t>
    </r>
    <r>
      <rPr>
        <b/>
        <sz val="10"/>
        <color rgb="FF000000"/>
        <rFont val="Century Gothic"/>
        <family val="2"/>
      </rPr>
      <t xml:space="preserve">
Finish Material:
</t>
    </r>
    <r>
      <rPr>
        <sz val="10"/>
        <color rgb="FF000000"/>
        <rFont val="Century Gothic"/>
        <family val="2"/>
      </rPr>
      <t xml:space="preserve">All external and internal visible surfaces shall be finished with 1.0 mm thick anti-scratch decorative laminate of approved shade and texture, machine pressed using approved adhesive. Open display shelves shall have matching laminate finish on all exposed faces. Closed storage shutters, where provided, shall be finished in matching laminate complete with uniform joints and alignment. The work shall include all grooves, shadow gaps, edge finishing and cut-outs as per approved drawings.
</t>
    </r>
    <r>
      <rPr>
        <b/>
        <sz val="10"/>
        <color rgb="FF000000"/>
        <rFont val="Century Gothic"/>
        <family val="2"/>
      </rPr>
      <t>Hardware:</t>
    </r>
    <r>
      <rPr>
        <sz val="10"/>
        <color rgb="FF000000"/>
        <rFont val="Century Gothic"/>
        <family val="2"/>
      </rPr>
      <t xml:space="preserve">
Providing and fixing Hettich, Häfele or equivalent approved make hardware comprising soft-close hinges, concealed shelf supports, adjustable shelf pins, magnetic catchers, push-to-open fittings (where specified), SS handles/finger pull profiles, connectors, screws, fasteners and all accessories required for complete installation.</t>
    </r>
  </si>
  <si>
    <r>
      <t>Structure Material:</t>
    </r>
    <r>
      <rPr>
        <sz val="10"/>
        <color theme="1"/>
        <rFont val="Century Gothic"/>
        <family val="2"/>
      </rPr>
      <t xml:space="preserve">
Providing and fixing drawer type storage with shutters of required dimensions, fabricated using 16 mm thick IS:710 BWP Grade plywood (Century/Greenply/SRG or equivalent approved make) for carcass, top, bottom, sides, shelves and shutters. All exposed edges shall be finished with 2 mm thick PVC edge banding, while internal concealed edges shall be finished with 0.8 mm thick PVC edge banding, machine applied using hot-melt adhesive. The storage shall include necessary partitions, drawer boxes, backing, support members and all accessories complete as per approved drawings.
</t>
    </r>
    <r>
      <rPr>
        <b/>
        <sz val="10"/>
        <color theme="1"/>
        <rFont val="Century Gothic"/>
        <family val="2"/>
      </rPr>
      <t>Finish Material:</t>
    </r>
    <r>
      <rPr>
        <sz val="10"/>
        <color theme="1"/>
        <rFont val="Century Gothic"/>
        <family val="2"/>
      </rPr>
      <t xml:space="preserve">
All external and internal visible surfaces shall be finished with 1.0 mm thick anti-scratch decorative laminate of approved shade and texture, machine pressed on both sides of the plywood using approved adhesive. Internal balancing laminate shall be provided wherever required. All laminate edges shall be neatly finished with matching PVC edge banding. Laminate shall be of approved make with a minimum 10-year manufacturer's warranty.
</t>
    </r>
    <r>
      <rPr>
        <b/>
        <sz val="10"/>
        <color theme="1"/>
        <rFont val="Century Gothic"/>
        <family val="2"/>
      </rPr>
      <t>Hardware:</t>
    </r>
    <r>
      <rPr>
        <sz val="10"/>
        <color theme="1"/>
        <rFont val="Century Gothic"/>
        <family val="2"/>
      </rPr>
      <t xml:space="preserve">
Providing and fixing Hettich, Häfele or equivalent approved make hardware comprising soft-close telescopic drawer channels, soft-close hinges, stainless steel handles, magnetic catchers, locks (where specified), adjustable shelf supports, connectors, screws, fasteners and all other necessary accessories for complete installation.</t>
    </r>
  </si>
  <si>
    <r>
      <t xml:space="preserve">Structure Material:
</t>
    </r>
    <r>
      <rPr>
        <sz val="10"/>
        <color theme="1"/>
        <rFont val="Century Gothic"/>
        <family val="2"/>
      </rPr>
      <t xml:space="preserve">
Providing and fixing drawer type storage with shutters of required dimensions, fabricated using 16 mm thick IS:710 BWP Grade plywood (Century/Greenply/SRG or equivalent approved make) for carcass, top, bottom, sides, shelves and shutters. All exposed edges shall be finished with 2 mm thick PVC edge banding, while internal concealed edges shall be finished with 0.8 mm thick PVC edge banding, machine applied using hot-melt adhesive. The storage shall include necessary partitions, drawer boxes, backing, support members and all accessories complete as per approved drawings.
</t>
    </r>
    <r>
      <rPr>
        <b/>
        <sz val="10"/>
        <color theme="1"/>
        <rFont val="Century Gothic"/>
        <family val="2"/>
      </rPr>
      <t xml:space="preserve">Finish Material:
</t>
    </r>
    <r>
      <rPr>
        <sz val="10"/>
        <color theme="1"/>
        <rFont val="Century Gothic"/>
        <family val="2"/>
      </rPr>
      <t xml:space="preserve">
All external and internal visible surfaces shall be finished with 1.0 mm thick anti-scratch decorative laminate of approved shade and texture, machine pressed on both sides of the plywood using approved adhesive. Internal balancing laminate shall be provided wherever required. All laminate edges shall be neatly finished with matching PVC edge banding. Laminate shall be of approved make with a minimum 10-year manufacturer's warranty.
</t>
    </r>
    <r>
      <rPr>
        <b/>
        <sz val="10"/>
        <color theme="1"/>
        <rFont val="Century Gothic"/>
        <family val="2"/>
      </rPr>
      <t xml:space="preserve">Hardware:
</t>
    </r>
    <r>
      <rPr>
        <sz val="10"/>
        <color theme="1"/>
        <rFont val="Century Gothic"/>
        <family val="2"/>
      </rPr>
      <t xml:space="preserve">
Providing and fixing Hettich, Häfele or equivalent approved make hardware comprising soft-close telescopic drawer channels, soft-close hinges, stainless steel handles, magnetic catchers, locks (where specified), adjustable shelf supports, connectors, screws, fasteners and all other necessary accessories for complete installation.</t>
    </r>
  </si>
  <si>
    <r>
      <t xml:space="preserve">Structure material:
</t>
    </r>
    <r>
      <rPr>
        <sz val="10"/>
        <color theme="1"/>
        <rFont val="Century Gothic"/>
        <family val="2"/>
      </rPr>
      <t xml:space="preserve"> Providing and fixing storage unit fabricated using 16 mm thick IS:710 BWP Grade plywood (Century/Greenply/SRG or equivalent approved make). Back panel shall be 8 mm thick IS:710 BWP Grade plywood. All exposed edges shall be finished with 2 mm thick PVC edge banding and concealed edges with 0.8 mm thick PVC edge banding, machine applied using hot-melt adhesive.
</t>
    </r>
    <r>
      <rPr>
        <b/>
        <sz val="10"/>
        <color theme="1"/>
        <rFont val="Century Gothic"/>
        <family val="2"/>
      </rPr>
      <t>Finish Material:</t>
    </r>
    <r>
      <rPr>
        <sz val="10"/>
        <color theme="1"/>
        <rFont val="Century Gothic"/>
        <family val="2"/>
      </rPr>
      <t xml:space="preserve">
External surfaces shall be finished with 1.0 mm thick anti-scratch decorative laminate of approved colour and texture. Internal surfaces shall be finished with 0.8 mm laminate/white liner laminate. Providing and fixing powder-coated aluminium glass profile shutters with 5 mm clear toughened glass complete with precision mitred corners and concealed gasket fixing.
</t>
    </r>
    <r>
      <rPr>
        <b/>
        <sz val="10"/>
        <color theme="1"/>
        <rFont val="Century Gothic"/>
        <family val="2"/>
      </rPr>
      <t>Hardware:</t>
    </r>
    <r>
      <rPr>
        <sz val="10"/>
        <color theme="1"/>
        <rFont val="Century Gothic"/>
        <family val="2"/>
      </rPr>
      <t xml:space="preserve">
Providing and fixing Häfele/Hettich aluminium glass profile system, soft-close hinges, magnetic catch, shelf supports, locks, SS handles (if applicable), SS screws, connectors and all accessories required for complete installation.</t>
    </r>
  </si>
  <si>
    <r>
      <t xml:space="preserve">Structure Material:
</t>
    </r>
    <r>
      <rPr>
        <sz val="10"/>
        <color rgb="FF000000"/>
        <rFont val="Century Gothic"/>
        <family val="2"/>
      </rPr>
      <t xml:space="preserve">Providing and fixing 40 mm thick flush door shutter fabricated in factory with IS:710 BWP Grade plywood (Century/Greenply/SRG or equivalent approved make) on both faces with hardwood internal frame and solid core infill. Door shall be fixed to 100 × 60 mm IS:710 BWP Grade plywood frame securely anchored to masonry/partition using approved fasteners. All exposed edges shall be finished with 2 mm PVC edge banding and concealed edges with 0.8 mm PVC edge banding, machine applied.
</t>
    </r>
    <r>
      <rPr>
        <b/>
        <sz val="10"/>
        <color rgb="FF000000"/>
        <rFont val="Century Gothic"/>
        <family val="2"/>
      </rPr>
      <t xml:space="preserve">
Finish Material:
</t>
    </r>
    <r>
      <rPr>
        <sz val="10"/>
        <color rgb="FF000000"/>
        <rFont val="Century Gothic"/>
        <family val="2"/>
      </rPr>
      <t>Providing and fixing 1 mm thick anti-scratch decorative laminate on both faces of the shutter and exposed plywood frame surfaces complete with edge finishing, grooves and shadow gaps as per approved drawings.</t>
    </r>
    <r>
      <rPr>
        <b/>
        <sz val="10"/>
        <color rgb="FF000000"/>
        <rFont val="Century Gothic"/>
        <family val="2"/>
      </rPr>
      <t xml:space="preserve">
Hardware:
</t>
    </r>
    <r>
      <rPr>
        <sz val="10"/>
        <color rgb="FF000000"/>
        <rFont val="Century Gothic"/>
        <family val="2"/>
      </rPr>
      <t xml:space="preserve">
Häfele/Dorset/Godrej or equivalent approved make SS304 ball bearing butt hinges, mortise lock, cylindrical lock, SS tower bolt, magnetic door stopper, SS pull handle, door buffer, screws, connector fittings and all accessories complete.</t>
    </r>
  </si>
  <si>
    <t>10'-2"</t>
  </si>
  <si>
    <t>3'-7"</t>
  </si>
  <si>
    <t>13'-10"</t>
  </si>
  <si>
    <t>5'-2"</t>
  </si>
  <si>
    <t>9'-11"</t>
  </si>
  <si>
    <t>4'-1"</t>
  </si>
  <si>
    <t>22'-11"</t>
  </si>
  <si>
    <t>4'-7"</t>
  </si>
  <si>
    <t>6'-2"</t>
  </si>
  <si>
    <t>34'-1"</t>
  </si>
  <si>
    <t>8'-3"</t>
  </si>
  <si>
    <t>28'-1"</t>
  </si>
  <si>
    <t>9'-7 "</t>
  </si>
  <si>
    <t>12'-6"</t>
  </si>
  <si>
    <t>11'-6"</t>
  </si>
  <si>
    <t>11'-10"</t>
  </si>
  <si>
    <t>34'-9"</t>
  </si>
  <si>
    <t>15'-7"</t>
  </si>
  <si>
    <t>4.2.1</t>
  </si>
  <si>
    <t>4.2.6</t>
  </si>
  <si>
    <t>4.2.5</t>
  </si>
  <si>
    <t>4.2.4</t>
  </si>
  <si>
    <t>4.2.3</t>
  </si>
  <si>
    <t>4.2.2</t>
  </si>
  <si>
    <t>13'-5"</t>
  </si>
  <si>
    <t>29'-8"</t>
  </si>
  <si>
    <t>6'-6"</t>
  </si>
  <si>
    <t>17'-5"</t>
  </si>
  <si>
    <t>5'-7"</t>
  </si>
  <si>
    <t>9'-4"</t>
  </si>
  <si>
    <t>10'-10"</t>
  </si>
  <si>
    <t>23'-6"</t>
  </si>
  <si>
    <t>14'-4"</t>
  </si>
  <si>
    <t>6. ANTE CHAMBER</t>
  </si>
  <si>
    <t>8'-5"</t>
  </si>
  <si>
    <t>5'-3"</t>
  </si>
  <si>
    <t>10'-5"</t>
  </si>
  <si>
    <t>8'-11"</t>
  </si>
  <si>
    <t>2'-5"</t>
  </si>
  <si>
    <t>8.10</t>
  </si>
  <si>
    <t>8.11</t>
  </si>
  <si>
    <t>9'-5"</t>
  </si>
  <si>
    <t>TOP STORAGE UNIT</t>
  </si>
  <si>
    <t>6'-9"</t>
  </si>
  <si>
    <t>3'-9"</t>
  </si>
  <si>
    <t xml:space="preserve">METAL PARTITION </t>
  </si>
  <si>
    <t>12.8.1</t>
  </si>
  <si>
    <t>12.8.2</t>
  </si>
  <si>
    <t>11.2.1</t>
  </si>
  <si>
    <t>11.2.2</t>
  </si>
  <si>
    <t>11.2.4</t>
  </si>
  <si>
    <t>11.2.3</t>
  </si>
  <si>
    <t>6'-4"</t>
  </si>
  <si>
    <t>2'-3"</t>
  </si>
  <si>
    <t>1'-9"</t>
  </si>
  <si>
    <t>1'-10"</t>
  </si>
  <si>
    <t>1'</t>
  </si>
  <si>
    <t>13.6</t>
  </si>
  <si>
    <t>14.7</t>
  </si>
  <si>
    <r>
      <t xml:space="preserve">Structure material: </t>
    </r>
    <r>
      <rPr>
        <sz val="10"/>
        <color rgb="FF000000"/>
        <rFont val="Century Gothic"/>
        <family val="2"/>
      </rPr>
      <t xml:space="preserve"> 
Providing and fixing suspended feature false ceiling using 2" × 2" plywood framing members, fabricated from IS:710 BWP Grade plywood of approved make, securely fixed to the RCC slab or supporting structure using suitable anchor fasteners and screws. The framing shall be provided at adequate spacing, generally not exceeding 2'-0" c/c, and shall be properly levelled, aligned and reinforced at edges, joints, light cut-outs and service openings. Providing and fixing 16 mm thick IS:710 BWP Grade plywood over the framing as the continuous base for the laminate finish.
</t>
    </r>
    <r>
      <rPr>
        <b/>
        <sz val="10"/>
        <color rgb="FF000000"/>
        <rFont val="Century Gothic"/>
        <family val="2"/>
      </rPr>
      <t xml:space="preserve">Finish Material:
</t>
    </r>
    <r>
      <rPr>
        <sz val="10"/>
        <color rgb="FF000000"/>
        <rFont val="Century Gothic"/>
        <family val="2"/>
      </rPr>
      <t xml:space="preserve">Providing and fixing 1.0 mm thick anti-scratch decorative laminate of approved wood grain, colour and texture over the plywood base using approved adhesive. All exposed edges shall be finished with 2 mm thick matching PVC edge banding, and concealed edges with 0.8 mm thick PVC edge banding. The work shall include grooves, shadow gaps, mitred joints, edge finishing and cut-outs for light fixtures, sprinklers, detectors, diffusers and other services as per approved drawings.
</t>
    </r>
    <r>
      <rPr>
        <b/>
        <sz val="10"/>
        <color rgb="FF000000"/>
        <rFont val="Century Gothic"/>
        <family val="2"/>
      </rPr>
      <t>Hardware:</t>
    </r>
    <r>
      <rPr>
        <sz val="10"/>
        <color rgb="FF000000"/>
        <rFont val="Century Gothic"/>
        <family val="2"/>
      </rPr>
      <t xml:space="preserve">
Providing approved adhesive, SS screws, anchor fasteners, brackets, connectors, PVC edge banding, aluminium profiles for grooves and lighting recesses wherever required, and all necessary accessories for complete installation.
</t>
    </r>
  </si>
  <si>
    <r>
      <rPr>
        <sz val="10"/>
        <color rgb="FF000000"/>
        <rFont val="Century Gothic"/>
        <family val="2"/>
      </rPr>
      <t xml:space="preserve">
</t>
    </r>
    <r>
      <rPr>
        <b/>
        <sz val="10"/>
        <color rgb="FF000000"/>
        <rFont val="Century Gothic"/>
        <family val="2"/>
      </rPr>
      <t xml:space="preserve">Structure material: </t>
    </r>
    <r>
      <rPr>
        <sz val="10"/>
        <color rgb="FF000000"/>
        <rFont val="Century Gothic"/>
        <family val="2"/>
      </rPr>
      <t xml:space="preserve"> 
Providing and fixing custom-built reception counter of required dimensions, fabricated using 2" × 2" framing of 16 mm thick</t>
    </r>
    <r>
      <rPr>
        <b/>
        <sz val="10"/>
        <color rgb="FF000000"/>
        <rFont val="Century Gothic"/>
        <family val="2"/>
      </rPr>
      <t xml:space="preserve"> IS:710 BWP Grade plywood</t>
    </r>
    <r>
      <rPr>
        <sz val="10"/>
        <color rgb="FF000000"/>
        <rFont val="Century Gothic"/>
        <family val="2"/>
      </rPr>
      <t xml:space="preserve">, with 16 mm thick </t>
    </r>
    <r>
      <rPr>
        <b/>
        <sz val="10"/>
        <color rgb="FF000000"/>
        <rFont val="Century Gothic"/>
        <family val="2"/>
      </rPr>
      <t>IS:710 BWP Grade plywood</t>
    </r>
    <r>
      <rPr>
        <sz val="10"/>
        <color rgb="FF000000"/>
        <rFont val="Century Gothic"/>
        <family val="2"/>
      </rPr>
      <t xml:space="preserve"> for top, sides, front, back, shelves, partitions, modesty panel, drawer units and storage cabinets. All exposed edges shall be finished with 2 mm thick PVC edge banding, and concealed edges with</t>
    </r>
    <r>
      <rPr>
        <b/>
        <sz val="10"/>
        <color rgb="FF000000"/>
        <rFont val="Century Gothic"/>
        <family val="2"/>
      </rPr>
      <t xml:space="preserve"> 0.8 mm thick PVC edge banding</t>
    </r>
    <r>
      <rPr>
        <sz val="10"/>
        <color rgb="FF000000"/>
        <rFont val="Century Gothic"/>
        <family val="2"/>
      </rPr>
      <t xml:space="preserve">, machine applied using hot-melt adhesive.
</t>
    </r>
    <r>
      <rPr>
        <b/>
        <sz val="10"/>
        <color rgb="FF000000"/>
        <rFont val="Century Gothic"/>
        <family val="2"/>
      </rPr>
      <t>Finish Material:</t>
    </r>
    <r>
      <rPr>
        <sz val="10"/>
        <color rgb="FF000000"/>
        <rFont val="Century Gothic"/>
        <family val="2"/>
      </rPr>
      <t xml:space="preserve">
Transaction counter to be finished with 12 mm thick solid surface (Corian/Hanex/Staron or equivalent approved make), complete with seamless joints and polished edges.
Remaining exposed surfaces to be finished with 1.0 mm thick anti-scratch decorative laminate of approved shade and texture.
All exposed edges, grooves and shadow gaps to be neatly finished as per approved drawings.
</t>
    </r>
    <r>
      <rPr>
        <b/>
        <sz val="10"/>
        <color rgb="FF000000"/>
        <rFont val="Century Gothic"/>
        <family val="2"/>
      </rPr>
      <t xml:space="preserve">
Hardware:</t>
    </r>
    <r>
      <rPr>
        <sz val="10"/>
        <color rgb="FF000000"/>
        <rFont val="Century Gothic"/>
        <family val="2"/>
      </rPr>
      <t xml:space="preserve">
Providing and fixing Hettich, Häfele or equivalent approved make hardware comprising soft-close drawer channels, soft-close hinges, cable grommets, keyboard tray (where specified), locks, adjustable shelf supports, SS handles/finger pull profiles, connectors, screws, fasteners and all necessary accessories for complete installation.</t>
    </r>
  </si>
  <si>
    <t>13'-4"</t>
  </si>
  <si>
    <t>15.1</t>
  </si>
  <si>
    <t>15.  MISCELLANEOUS</t>
  </si>
  <si>
    <t>GF</t>
  </si>
  <si>
    <t>FF</t>
  </si>
  <si>
    <t>SF</t>
  </si>
  <si>
    <t>–</t>
  </si>
  <si>
    <t>✓</t>
  </si>
  <si>
    <t>EL-L01</t>
  </si>
  <si>
    <t>EL-L02</t>
  </si>
  <si>
    <t>EL-L03</t>
  </si>
  <si>
    <t>EL-L04</t>
  </si>
  <si>
    <t>EL-L05</t>
  </si>
  <si>
    <t>EL-L06</t>
  </si>
  <si>
    <t>EL-F01</t>
  </si>
  <si>
    <t>Recessed LED downlight, 10-12 W, CRI ≥90, 4000K, aluminium housing, complete with driver</t>
  </si>
  <si>
    <t>Recessed aluminium LED profile with opal diffuser, 12-15 W/m, 4000K, complete with LED strip and driver.</t>
  </si>
  <si>
    <t>Linear LED luminaire integrated between aluminium ceiling baffles, approximately 1200 mm module based on the drawing pattern</t>
  </si>
  <si>
    <t>Recessed linear LED 100 mm long, 10-12 W/m equivalent, 4000K, complete with aluminium profile, diffuser and driver</t>
  </si>
  <si>
    <t>Concealed LED strip for cove, 10-12 W/m, 3000K, complete with aluminium profile where required and driver.</t>
  </si>
  <si>
    <t>1200 mm sweep BLDC ceiling fan, 230 V, electronic regulator/remote as approved</t>
  </si>
  <si>
    <t>EL-L07</t>
  </si>
  <si>
    <t>Nos</t>
  </si>
  <si>
    <t>Decorative suspended LED pendant/hanging luminaire, complete with suspension kit, driver and accessories</t>
  </si>
  <si>
    <t>Toilet Ceiling Light Recessed LED downlight, 8-10 W, IP44 preferred, 4000K</t>
  </si>
  <si>
    <t>150 mm sweep exhaust fan, 230 V, high-speed, corrosion-resistant body, minimum air delivery 250 m³/hr, complete with back shutters/louvers and mounting accessories</t>
  </si>
  <si>
    <t>EL- AC01</t>
  </si>
  <si>
    <t>1.0 TR inverter split AC, BEE 5-Star rated, wall-mounted type, complete with indoor and outdoor units, remote controller, filters and standard mounting accessories</t>
  </si>
  <si>
    <t>1.5 TR inverter split AC, BEE 5-Star rated, wall-mounted type, complete with indoor and outdoor units, remote controller, filters and standard mounting accessories</t>
  </si>
  <si>
    <t>2.0 TR inverter split AC, BEE 5-Star rated, wall-mounted type, complete with indoor and outdoor units, remote controller, filters and standard mounting accessories</t>
  </si>
  <si>
    <t>DESCRIPTION</t>
  </si>
  <si>
    <t>BOQ ITEM</t>
  </si>
  <si>
    <t>SL. NO</t>
  </si>
  <si>
    <t>ELECTRICAL FIXTURES</t>
  </si>
  <si>
    <t>QUANTITY</t>
  </si>
  <si>
    <t>AMOUNT</t>
  </si>
  <si>
    <t>Subtotal</t>
  </si>
  <si>
    <t>LF-S01</t>
  </si>
  <si>
    <t>LF-CT01</t>
  </si>
  <si>
    <t>High-back ergonomic mesh office chair, fabric-upholstered cushioned seat, self-calibrating multilock mechanism, adjustable lumbar support, height-adjustable armrests and nylon 5-star castor base, Featherlite Amaze High Back (Grey), Model/SKU RAMGHBBPL2M15GA51ZZ or equivalent approved</t>
  </si>
  <si>
    <t>LF-CH01</t>
  </si>
  <si>
    <t>LF-CH02</t>
  </si>
  <si>
    <t>High-back ergonomic mesh conference chair with cushioned seat, adjustable headrest and lumbar support, height-adjustable armrests, multi-lock mechanism and chrome-finished 5-star castor base, RedOAK COMFY, White-Beige or equivalent approved</t>
  </si>
  <si>
    <t>High-back executive office chair with premium leatherette upholstery, ergonomic cushioned backrest, SmartGRID seat, padded armrests, multi-lock reclining mechanism, pneumatic height adjustment and chrome-finished 5-star castor base, The Sleep Company Aura Executive Chair or equivalent approved</t>
  </si>
  <si>
    <t>LF-CH03</t>
  </si>
  <si>
    <t>LF-CH04</t>
  </si>
  <si>
    <t>Upholstered visitor lounge chair with high-density cushioning, premium mustard-yellow velvet upholstery, curved padded backrest, iron frame and brass-finished legs, Vibecrafts Luxurious Orange Thick Padded Velvet Lounge Chair or equivalent approved</t>
  </si>
  <si>
    <t>LF-CH05</t>
  </si>
  <si>
    <t>Training chair with comfortable backrest and cushioned seat, powder-coated metal frame and integrated armrest-mounted writing pad, Royaloak Jack Chair, Model CR8042 or equivalent approved</t>
  </si>
  <si>
    <t>LF-B01</t>
  </si>
  <si>
    <t>LF-B02</t>
  </si>
  <si>
    <t>LF-CT02</t>
  </si>
  <si>
    <t>Round side table, 450 mm dia. × 550 mm high, clear tempered-glass top with gold-effect metal frame and adjustable feet, IKEA TORSJÖ, Article No. 905.904.09 or equivalent approved</t>
  </si>
  <si>
    <t>Queen-size upholstered bed, engineered wood construction with linen-fabric upholstered headboard, modern design, without storage, Royaloak Willow Upholstered Queen Bed, Model BD144401-5 or equivalent approved</t>
  </si>
  <si>
    <t>Single-size box-storage bed, premium engineered wood construction with basic headboard and Frosty White finish, Wooden Street Harper Single Bed or equivalent approved</t>
  </si>
  <si>
    <t>3-seater office sofa with premium leatherette upholstery, cushioned seat and backrest, sturdy internal frame and contemporary office design, Studio GKW Mahi Leatherette Office Sofa or equivalent approved</t>
  </si>
  <si>
    <t>Floor-standing lectern/podium with durable wood/metal construction, inclined reading surface, integrated storage shelf and microphone-holder provision, CCNOS Wooden Lectern Podium Stand, ASIN B0DD7YBBR1 or equivalent approved</t>
  </si>
  <si>
    <t>LF-P01</t>
  </si>
  <si>
    <t xml:space="preserve">CURTAINS &amp; BLINDS </t>
  </si>
  <si>
    <t>Rft</t>
  </si>
  <si>
    <t>CB-B01</t>
  </si>
  <si>
    <t>CB-B02</t>
  </si>
  <si>
    <t>CB-C01</t>
  </si>
  <si>
    <t>CB-C02</t>
  </si>
  <si>
    <t>Rectangular coffee table, 960 × 580 × 470 mm, smoky black tempered-glass top with powder-coated black steel frame and gold-effect metal detailing, IKEA ÄSPERÖD, Article No. 705.371.87 or equivalent approved</t>
  </si>
  <si>
    <t>75-inch 4K UHD interactive flat-panel display with anti-glare tempered touch screen, minimum 40-point multi-touch, Android EDLA platform, built-in speakers, HDMI, USB-C and network connectivity, complete with wall-mount bracket and standard accessories, BenQ Board Essential RE7504 or equivalent approved</t>
  </si>
  <si>
    <t xml:space="preserve">AUDIO VISUAL </t>
  </si>
  <si>
    <t>AV-TV01</t>
  </si>
  <si>
    <t>Ceiling-mounted full-range speaker, minimum 20–30 W RMS, suitable for speech and multimedia reproduction, complete with mounting bracket and accessories, JBL / Bosch / Yamaha or equivalent approved</t>
  </si>
  <si>
    <t>AV-SP01</t>
  </si>
  <si>
    <t>Professional gooseneck podium microphone, cardioid condenser type, with flexible neck, shock-mounted base, on/off switch and necessary cable/connectors, suitable for speech applications, Shure / Audio-Technica / Bosch or equivalent approved</t>
  </si>
  <si>
    <t>AV-MK01</t>
  </si>
  <si>
    <t>EL- AC02</t>
  </si>
  <si>
    <t>EL- AC03</t>
  </si>
  <si>
    <t>EL-V01</t>
  </si>
  <si>
    <t>Manual roller blind with premium sunscreen fabric, aluminium roller tube, side-chain mechanism, brackets and complete fixing accessories, D'Decor / Vista / equivalent approved, colour as selected</t>
  </si>
  <si>
    <t>Vertical blind with premium fabric louvres, aluminium head rail, chain/cord operating mechanism, bottom weights and complete fixing accessories, D'Decor / Vista / equivalent approved, colour as selected</t>
  </si>
  <si>
    <t>Sheer curtain in premium D'Decor or equivalent approved fabric, minimum 2× fullness, including stitching, hooks and heavy-duty aluminium curtain track with complete installation, colour/pattern as selected</t>
  </si>
  <si>
    <t>Blackout curtain in premium D'Decor or equivalent approved blackout fabric, minimum 2× fullness, including stitching, hooks and heavy-duty aluminium curtain track with complete installation, colour/pattern as selected</t>
  </si>
  <si>
    <t>Ceiling-mounted ventilating/exhaust fan, 150 mm sweep, 230 V, low-noise type, complete with mounting frame, back shutter, flexible duct connection and necessary accessories, Havells / Crompton / equivalent approved</t>
  </si>
  <si>
    <t>EL-V02</t>
  </si>
  <si>
    <t>LS</t>
  </si>
  <si>
    <t>Internal identification and directional signage including room names, toilet signs, directional signs and office/reception identity signage, complete as per approved design and specifications</t>
  </si>
  <si>
    <t>SG-01</t>
  </si>
  <si>
    <t>IN WORDS</t>
  </si>
  <si>
    <t>AV-TV02</t>
  </si>
  <si>
    <t>40-inch Full HD Smart LED TV with built-in Wi-Fi, HDMI and USB connectivity, integrated speakers, remote control and wall-mount bracket, complete with installation accessories, as per approved makes schedule</t>
  </si>
  <si>
    <t>CCTV &amp; NETWORKING</t>
  </si>
  <si>
    <t>IP CCTV camera system including indoor/outdoor cameras, NVR, surveillance storage, PoE switching, power supplies and all necessary accessories, complete as per MEP drawings and approved make</t>
  </si>
  <si>
    <t>CC-01</t>
  </si>
  <si>
    <t>CC-04</t>
  </si>
  <si>
    <t>CC-02</t>
  </si>
  <si>
    <t>CAT6 structured data cabling including cables, data outlets, faceplates, connectors, termination, testing, labelling and all necessary accessories, complete as per MEP drawings</t>
  </si>
  <si>
    <t>Network rack with patch panels, network switches, cable managers, PDU and necessary rack accessories, complete as per MEP drawings and approved make</t>
  </si>
  <si>
    <t>Wi-Fi system including ceiling-mounted wireless access points and necessary connectivity/accessories, complete as per MEP drawings and approved make</t>
  </si>
  <si>
    <r>
      <rPr>
        <b/>
        <sz val="8"/>
        <color rgb="FF000000"/>
        <rFont val="Century Gothic"/>
        <family val="2"/>
      </rPr>
      <t>NOTE :</t>
    </r>
    <r>
      <rPr>
        <sz val="8"/>
        <color rgb="FF000000"/>
        <rFont val="Century Gothic"/>
        <family val="2"/>
      </rPr>
      <t xml:space="preserve"> CCTV AND NETWORKING ITEMS ARE INCLUDED AS PROVISIONAL ALLOWANCES BASED ON THE MEP DRAWINGS. FINAL EQUIPMENT CAPACITY, TECHNICAL SPECIFICATIONS, QUANTITIES, CABLING, NETWORK CONFIGURATION AND SYSTEM COMMISSIONING SHALL BE AS PER THE MEP/ELV CONSULTANT AND CLIENT REQUIREMENTS</t>
    </r>
  </si>
  <si>
    <t>CC-03</t>
  </si>
  <si>
    <t xml:space="preserve"> 12. ROOM-01- EXECUTIVE SUITE</t>
  </si>
  <si>
    <t>SIGNAGE</t>
  </si>
  <si>
    <t>LOOSE FURNITURE</t>
  </si>
  <si>
    <r>
      <rPr>
        <b/>
        <sz val="10"/>
        <color rgb="FF000000"/>
        <rFont val="Century Gothic"/>
        <family val="2"/>
      </rPr>
      <t>Structure Material:</t>
    </r>
    <r>
      <rPr>
        <sz val="10"/>
        <color rgb="FF000000"/>
        <rFont val="Century Gothic"/>
        <family val="2"/>
      </rPr>
      <t xml:space="preserve">
Providing and fixing 40 mm thick flush door shutter fabricated using 16 mm thick IS:710 BWP Grade plywood (Century/Greenply/SRG or equivalent approved make) with internal hardwood framework and solid core infill. Door frame shall be 150 × 50 mm 19 mm thick IS:710 BWP Grade plywood (Century/Greenply/SRG or equivalent approved make).  All exposed edges shall be finished with 2 mm thick PVC edge banding.
</t>
    </r>
    <r>
      <rPr>
        <b/>
        <sz val="10"/>
        <color rgb="FF000000"/>
        <rFont val="Century Gothic"/>
        <family val="2"/>
      </rPr>
      <t xml:space="preserve">Finish Material:
</t>
    </r>
    <r>
      <rPr>
        <sz val="10"/>
        <color rgb="FF000000"/>
        <rFont val="Century Gothic"/>
        <family val="2"/>
      </rPr>
      <t xml:space="preserve">
Providing and fixing 1 mm thick anti-scratch decorative laminate of approved colour, texture and grain on both sides of the shutter, matching the adjoining wall panelling to achieve a seamless concealed appearance. The work shall include shadow gaps, edge detailing and alignment complete as per approved drawings.
</t>
    </r>
    <r>
      <rPr>
        <b/>
        <sz val="10"/>
        <color rgb="FF000000"/>
        <rFont val="Century Gothic"/>
        <family val="2"/>
      </rPr>
      <t xml:space="preserve">Hardware:
</t>
    </r>
    <r>
      <rPr>
        <sz val="10"/>
        <color rgb="FF000000"/>
        <rFont val="Century Gothic"/>
        <family val="2"/>
      </rPr>
      <t xml:space="preserve">
Providing and fixing Häfele/Hettich/Dorma make SS304 hardware comprising heavy-duty SS butt hinges (minimum 4 Nos.), magnetic door stopper, mortise lock with SS lever handle, concealed tower bolts (where required), hydraulic door closer (where specified), rubber door buffer, SS screws, concealed fixing accessories and all materials required for complete installation.</t>
    </r>
  </si>
  <si>
    <r>
      <t xml:space="preserve">Structure Material:
</t>
    </r>
    <r>
      <rPr>
        <sz val="10"/>
        <color rgb="FF000000"/>
        <rFont val="Century Gothic"/>
        <family val="2"/>
      </rPr>
      <t>Providing and fixing 40 mm thick flush door shutter fabricated using 16 mm thick IS:710 BWP Grade plywood (Century/Greenply/SRG or equivalent approved make) with internal hardwood framework and solid core infill. Door frame shall be 150 × 50 mm 19 mm thick IS:710 BWP Grade plywood (Century/Greenply/SRG or equivalent approved make).  All exposed edges shall be finished with 2 mm thick PVC edge banding.</t>
    </r>
    <r>
      <rPr>
        <b/>
        <sz val="10"/>
        <color rgb="FF000000"/>
        <rFont val="Century Gothic"/>
        <family val="2"/>
      </rPr>
      <t xml:space="preserve">
Finish Material:
</t>
    </r>
    <r>
      <rPr>
        <sz val="10"/>
        <color rgb="FF000000"/>
        <rFont val="Century Gothic"/>
        <family val="2"/>
      </rPr>
      <t>Providing and fixing 1 mm thick anti-scratch decorative laminate of approved colour, texture and grain on both sides of the shutter, matching the adjoining wall panelling to achieve a seamless concealed appearance. The work shall include shadow gaps, edge detailing and alignment complete as per approved drawings.</t>
    </r>
    <r>
      <rPr>
        <b/>
        <sz val="10"/>
        <color rgb="FF000000"/>
        <rFont val="Century Gothic"/>
        <family val="2"/>
      </rPr>
      <t xml:space="preserve">
Hardware:
</t>
    </r>
    <r>
      <rPr>
        <sz val="10"/>
        <color rgb="FF000000"/>
        <rFont val="Century Gothic"/>
        <family val="2"/>
      </rPr>
      <t>Providing and fixing Häfele/Hettich/Dorma make SS304 hardware comprising heavy-duty SS butt hinges (minimum 4 Nos.), magnetic door stopper, mortise lock with SS lever handle, concealed tower bolts (where required), hydraulic door closer (where specified), rubber door buffer, SS screws, concealed fixing accessories and all materials required for complete installation.</t>
    </r>
  </si>
  <si>
    <r>
      <rPr>
        <b/>
        <sz val="10"/>
        <color rgb="FF000000"/>
        <rFont val="Century Gothic"/>
        <family val="2"/>
      </rPr>
      <t>Structure Material:</t>
    </r>
    <r>
      <rPr>
        <sz val="10"/>
        <color rgb="FF000000"/>
        <rFont val="Century Gothic"/>
        <family val="2"/>
      </rPr>
      <t xml:space="preserve">
Providing and fixing 40 mm thick flush door shutter fabricated using 16 mm thick IS:710 BWP Grade plywood (Century/Greenply/SRG or equivalent approved make) with internal hardwood framework and solid core infill. Door frame shall be 150 × 50 mm 19 mm thick IS:710 BWP Grade plywood (Century/Greenply/SRG or equivalent approved make).  All exposed edges shall be finished with 2 mm thick PVC edge banding.
</t>
    </r>
    <r>
      <rPr>
        <b/>
        <sz val="10"/>
        <color rgb="FF000000"/>
        <rFont val="Century Gothic"/>
        <family val="2"/>
      </rPr>
      <t>Finish Material:</t>
    </r>
    <r>
      <rPr>
        <sz val="10"/>
        <color rgb="FF000000"/>
        <rFont val="Century Gothic"/>
        <family val="2"/>
      </rPr>
      <t xml:space="preserve">
Providing and fixing 1 mm thick anti-scratch decorative laminate of approved colour, texture and grain on both sides of the shutter, matching the adjoining wall panelling to achieve a seamless concealed appearance. The work shall include shadow gaps, edge detailing and alignment complete as per approved drawings.
</t>
    </r>
    <r>
      <rPr>
        <b/>
        <sz val="10"/>
        <color rgb="FF000000"/>
        <rFont val="Century Gothic"/>
        <family val="2"/>
      </rPr>
      <t xml:space="preserve">
Hardware:
</t>
    </r>
    <r>
      <rPr>
        <sz val="10"/>
        <color rgb="FF000000"/>
        <rFont val="Century Gothic"/>
        <family val="2"/>
      </rPr>
      <t xml:space="preserve">
Providing and fixing Häfele/Hettich/Dorma make SS304 hardware comprising heavy-duty SS butt hinges (minimum 4 Nos.), magnetic door stopper, mortise lock with SS lever handle, concealed tower bolts (where required), hydraulic door closer (where specified), rubber door buffer, SS screws, concealed fixing accessories and all materials required for complete installation.</t>
    </r>
  </si>
  <si>
    <r>
      <rPr>
        <b/>
        <sz val="8"/>
        <color rgb="FF000000"/>
        <rFont val="Century Gothic"/>
        <family val="2"/>
      </rPr>
      <t>NOTE:</t>
    </r>
    <r>
      <rPr>
        <sz val="8"/>
        <color rgb="FF000000"/>
        <rFont val="Century Gothic"/>
        <family val="2"/>
      </rPr>
      <t xml:space="preserve"> AUDIO AMPLIFICATION, MIXING AND ASSOCIATED SYSTEM ELECTRONICS SHALL BE SELECTED AND PROVIDED BY THE AV SPECIALIST TO SUIT THE SPECIFIED SPEAKER AND MICROPHONE SYSTEM.</t>
    </r>
  </si>
  <si>
    <r>
      <t xml:space="preserve">NOTE: </t>
    </r>
    <r>
      <rPr>
        <sz val="8"/>
        <color rgb="FF000000"/>
        <rFont val="Century Gothic"/>
        <family val="2"/>
      </rPr>
      <t>AIR-CONDITIONING ITEMS ARE INCLUDED AS PROVISIONAL ALLOWANCES. FINAL EQUIPMENT CAPACITY, REFRIGERANT PIPING, DRAIN PIPING, INTERCONNECTING CABLING, OUTDOOR UNIT SUPPORTS, INSTALLATION REQUIREMENTS AND SYSTEM COMMISSIONING SHALL BE AS PER THE MEP/HVAC CONSULTANT AND CLIENT REQUIREMENTS.</t>
    </r>
  </si>
  <si>
    <r>
      <t xml:space="preserve">Providing and fixing premium quality PVC/vinyl wall covering (wallpaper) of approved colour, pattern, and texture, comprising minimum 300 GSM commercial-grade vinyl face with non-woven paper backing, abrasion, stain, moisture, and scratch resistant, suitable for interior wall applications. Type: Commercial-grade PVC/Vinyl wallpaper
</t>
    </r>
    <r>
      <rPr>
        <b/>
        <sz val="10"/>
        <color rgb="FF000000"/>
        <rFont val="Century Gothic"/>
        <family val="2"/>
      </rPr>
      <t>Face thickness:</t>
    </r>
    <r>
      <rPr>
        <sz val="10"/>
        <color rgb="FF000000"/>
        <rFont val="Century Gothic"/>
        <family val="2"/>
      </rPr>
      <t xml:space="preserve"> Minimum 0.35 mm
</t>
    </r>
    <r>
      <rPr>
        <b/>
        <sz val="10"/>
        <color rgb="FF000000"/>
        <rFont val="Century Gothic"/>
        <family val="2"/>
      </rPr>
      <t xml:space="preserve">Total GSM: </t>
    </r>
    <r>
      <rPr>
        <sz val="10"/>
        <color rgb="FF000000"/>
        <rFont val="Century Gothic"/>
        <family val="2"/>
      </rPr>
      <t xml:space="preserve">Minimum 300 GSM
</t>
    </r>
    <r>
      <rPr>
        <b/>
        <sz val="10"/>
        <color rgb="FF000000"/>
        <rFont val="Century Gothic"/>
        <family val="2"/>
      </rPr>
      <t>Backing:</t>
    </r>
    <r>
      <rPr>
        <sz val="10"/>
        <color rgb="FF000000"/>
        <rFont val="Century Gothic"/>
        <family val="2"/>
      </rPr>
      <t xml:space="preserve"> Non-woven paper backing
</t>
    </r>
    <r>
      <rPr>
        <b/>
        <sz val="10"/>
        <color rgb="FF000000"/>
        <rFont val="Century Gothic"/>
        <family val="2"/>
      </rPr>
      <t>Fire performance:</t>
    </r>
    <r>
      <rPr>
        <sz val="10"/>
        <color rgb="FF000000"/>
        <rFont val="Century Gothic"/>
        <family val="2"/>
      </rPr>
      <t xml:space="preserve"> Class B or equivalent
</t>
    </r>
    <r>
      <rPr>
        <b/>
        <sz val="10"/>
        <color rgb="FF000000"/>
        <rFont val="Century Gothic"/>
        <family val="2"/>
      </rPr>
      <t>Washability:</t>
    </r>
    <r>
      <rPr>
        <sz val="10"/>
        <color rgb="FF000000"/>
        <rFont val="Century Gothic"/>
        <family val="2"/>
      </rPr>
      <t xml:space="preserve"> Washable and stain resistant
</t>
    </r>
    <r>
      <rPr>
        <b/>
        <sz val="10"/>
        <color rgb="FF000000"/>
        <rFont val="Century Gothic"/>
        <family val="2"/>
      </rPr>
      <t>Light fastness:</t>
    </r>
    <r>
      <rPr>
        <sz val="10"/>
        <color rgb="FF000000"/>
        <rFont val="Century Gothic"/>
        <family val="2"/>
      </rPr>
      <t xml:space="preserve"> Minimum Grade 6
</t>
    </r>
    <r>
      <rPr>
        <b/>
        <sz val="10"/>
        <color rgb="FF000000"/>
        <rFont val="Century Gothic"/>
        <family val="2"/>
      </rPr>
      <t xml:space="preserve">Adhesive: </t>
    </r>
    <r>
      <rPr>
        <sz val="10"/>
        <color rgb="FF000000"/>
        <rFont val="Century Gothic"/>
        <family val="2"/>
      </rPr>
      <t xml:space="preserve">Manufacturer-recommended acrylic adhesive
</t>
    </r>
    <r>
      <rPr>
        <b/>
        <sz val="10"/>
        <color rgb="FF000000"/>
        <rFont val="Century Gothic"/>
        <family val="2"/>
      </rPr>
      <t>Finish:</t>
    </r>
    <r>
      <rPr>
        <sz val="10"/>
        <color rgb="FF000000"/>
        <rFont val="Century Gothic"/>
        <family val="2"/>
      </rPr>
      <t xml:space="preserve"> Matte, textured, or embossed as approved by the Architect-in-Charge
</t>
    </r>
    <r>
      <rPr>
        <b/>
        <sz val="10"/>
        <color rgb="FF000000"/>
        <rFont val="Century Gothic"/>
        <family val="2"/>
      </rPr>
      <t>Colour and design</t>
    </r>
    <r>
      <rPr>
        <sz val="10"/>
        <color rgb="FF000000"/>
        <rFont val="Century Gothic"/>
        <family val="2"/>
      </rPr>
      <t>: As approved by the Architect-in-Charge</t>
    </r>
  </si>
  <si>
    <t>WOODEN FLOORING</t>
  </si>
  <si>
    <r>
      <t xml:space="preserve">Providing and laying 14 mm thick factory-finished engineered wooden flooring, comprising minimum 3 mm thick natural hardwood/Oak top wear layer bonded to dimensionally stable multi-layer plywood/HDF core, with tongue-and-groove/click-lock jointing system, suitable for commercial interior applications. Flooring shall have factory-applied UV-cured matte/satin protective coating, abrasion-, scratch- and stain-resistant surface, with natural wood grain finish and shade as approved by the Architect.
Flooring shall be laid over the prepared, clean, dry and level existing floor using suitable 2–3 mm high-density IXPE/EVA acoustic underlay with minimum 200-micron polyethylene moisture/vapour barrier, including necessary manufacturer-approved adhesive wherever required, maintaining 8–10 mm peripheral expansion gaps, staggered joints, cutting, wastage, edge finishing, transition profiles and all accessories required for a complete installation.
Rate shall include supply, transportation, unloading, acclimatisation of flooring, underlay, moisture barrier, adhesives/accessories, cutting, laying, labour, tools, wastage and complete installation, all as per manufacturer's recommendations and as directed by the Architect.
</t>
    </r>
    <r>
      <rPr>
        <b/>
        <sz val="9"/>
        <color rgb="FF000000"/>
        <rFont val="Century Gothic"/>
        <family val="2"/>
      </rPr>
      <t>Thickness:</t>
    </r>
    <r>
      <rPr>
        <sz val="9"/>
        <color rgb="FF000000"/>
        <rFont val="Century Gothic"/>
        <family val="2"/>
      </rPr>
      <t xml:space="preserve"> 14 mm minimum
Natural wood wear layer: 3 mm minimum
</t>
    </r>
    <r>
      <rPr>
        <b/>
        <sz val="9"/>
        <color rgb="FF000000"/>
        <rFont val="Century Gothic"/>
        <family val="2"/>
      </rPr>
      <t>Finish:</t>
    </r>
    <r>
      <rPr>
        <sz val="9"/>
        <color rgb="FF000000"/>
        <rFont val="Century Gothic"/>
        <family val="2"/>
      </rPr>
      <t xml:space="preserve"> UV-cured matte / satin
</t>
    </r>
    <r>
      <rPr>
        <b/>
        <sz val="9"/>
        <color rgb="FF000000"/>
        <rFont val="Century Gothic"/>
        <family val="2"/>
      </rPr>
      <t>Installation:</t>
    </r>
    <r>
      <rPr>
        <sz val="9"/>
        <color rgb="FF000000"/>
        <rFont val="Century Gothic"/>
        <family val="2"/>
      </rPr>
      <t xml:space="preserve"> Click-lock/floating or approved equivalent system
</t>
    </r>
    <r>
      <rPr>
        <b/>
        <sz val="9"/>
        <color rgb="FF000000"/>
        <rFont val="Century Gothic"/>
        <family val="2"/>
      </rPr>
      <t>Underlay:</t>
    </r>
    <r>
      <rPr>
        <sz val="9"/>
        <color rgb="FF000000"/>
        <rFont val="Century Gothic"/>
        <family val="2"/>
      </rPr>
      <t xml:space="preserve"> 2–3 mm HD IXPE/EVA
</t>
    </r>
    <r>
      <rPr>
        <b/>
        <sz val="9"/>
        <color rgb="FF000000"/>
        <rFont val="Century Gothic"/>
        <family val="2"/>
      </rPr>
      <t>Moisture barrier:</t>
    </r>
    <r>
      <rPr>
        <sz val="9"/>
        <color rgb="FF000000"/>
        <rFont val="Century Gothic"/>
        <family val="2"/>
      </rPr>
      <t xml:space="preserve"> 200 micron PE minimum
</t>
    </r>
    <r>
      <rPr>
        <b/>
        <sz val="9"/>
        <color rgb="FF000000"/>
        <rFont val="Century Gothic"/>
        <family val="2"/>
      </rPr>
      <t>Colour/wood species:</t>
    </r>
    <r>
      <rPr>
        <sz val="9"/>
        <color rgb="FF000000"/>
        <rFont val="Century Gothic"/>
        <family val="2"/>
      </rPr>
      <t xml:space="preserve"> Oak / approved equivalent, shade selected by Architect
</t>
    </r>
    <r>
      <rPr>
        <b/>
        <sz val="9"/>
        <color rgb="FF000000"/>
        <rFont val="Century Gothic"/>
        <family val="2"/>
      </rPr>
      <t>Warranty:</t>
    </r>
    <r>
      <rPr>
        <sz val="9"/>
        <color rgb="FF000000"/>
        <rFont val="Century Gothic"/>
        <family val="2"/>
      </rPr>
      <t xml:space="preserve"> Minimum 10 years commercial/product warranty from manufacturer
</t>
    </r>
    <r>
      <rPr>
        <b/>
        <sz val="9"/>
        <color rgb="FF000000"/>
        <rFont val="Century Gothic"/>
        <family val="2"/>
      </rPr>
      <t>Approved Makes</t>
    </r>
    <r>
      <rPr>
        <sz val="9"/>
        <color rgb="FF000000"/>
        <rFont val="Century Gothic"/>
        <family val="2"/>
      </rPr>
      <t>: Mikasa / Span Floors / HKS / Square Foot / Havwoods / equivalent approved by Architect.</t>
    </r>
  </si>
  <si>
    <t>EL-SD01</t>
  </si>
  <si>
    <t>Standalone Photoelectric Smoke Detector with Inbuilt Alarm: Supply and installation of ceiling-mounted photoelectric smoke detector with integral audible alarm, LED indication, test/silence function and battery power supply, complete with fixing accessories, testing and commissioning.</t>
  </si>
  <si>
    <t>Rate</t>
  </si>
  <si>
    <t>SUMMARY</t>
  </si>
  <si>
    <t>SL.NO</t>
  </si>
  <si>
    <t>A. MAIN INTERIOR WORKS</t>
  </si>
  <si>
    <t>Foyer</t>
  </si>
  <si>
    <t>Training Hall</t>
  </si>
  <si>
    <t>Lounge Area</t>
  </si>
  <si>
    <t>Work Station</t>
  </si>
  <si>
    <t>Board Room</t>
  </si>
  <si>
    <t>Ante Chamber</t>
  </si>
  <si>
    <t>Cabin-01</t>
  </si>
  <si>
    <t>Cabin-02</t>
  </si>
  <si>
    <t>Pantry</t>
  </si>
  <si>
    <t>Document Storage Room</t>
  </si>
  <si>
    <t>Second Floor Foyer</t>
  </si>
  <si>
    <t>Room-01 – Executive Suite</t>
  </si>
  <si>
    <t>Room-02</t>
  </si>
  <si>
    <t>Room-03</t>
  </si>
  <si>
    <t>Miscellaneous</t>
  </si>
  <si>
    <t>SUBTOTAL – MAIN INTERIOR WORKS</t>
  </si>
  <si>
    <t>B. FIXTURES, FURNITURE &amp; SPECIALIST ITEMS</t>
  </si>
  <si>
    <t>Electrical Fixtures &amp; Air Conditioning</t>
  </si>
  <si>
    <t>Loose Furniture</t>
  </si>
  <si>
    <t>Curtains &amp; Blinds</t>
  </si>
  <si>
    <t>Audio Visual</t>
  </si>
  <si>
    <t>Signage</t>
  </si>
  <si>
    <t>CCTV &amp; Networking</t>
  </si>
  <si>
    <t>SUBTOTAL – FIXTURES, FURNITURE &amp; SPECIALIST ITEMS</t>
  </si>
  <si>
    <t>C. GRAND TOTAL</t>
  </si>
  <si>
    <t>A</t>
  </si>
  <si>
    <t>Main Interior Works</t>
  </si>
  <si>
    <t>B</t>
  </si>
  <si>
    <t>Fixtures, Furniture &amp; Specialist Items</t>
  </si>
  <si>
    <t>GRAND TOTAL</t>
  </si>
</sst>
</file>

<file path=xl/styles.xml><?xml version="1.0" encoding="utf-8"?>
<styleSheet xmlns="http://schemas.openxmlformats.org/spreadsheetml/2006/main">
  <numFmts count="7">
    <numFmt numFmtId="6" formatCode="&quot;₹&quot;\ #,##0;[Red]&quot;₹&quot;\ \-#,##0"/>
    <numFmt numFmtId="8" formatCode="&quot;₹&quot;\ #,##0.00;[Red]&quot;₹&quot;\ \-#,##0.00"/>
    <numFmt numFmtId="164" formatCode="dd/mmm/yyyy;@"/>
    <numFmt numFmtId="165" formatCode="&quot;₹&quot;#,##0"/>
    <numFmt numFmtId="166" formatCode="&quot;₹&quot;0"/>
    <numFmt numFmtId="167" formatCode="&quot;₹&quot;\ #,##0.00"/>
    <numFmt numFmtId="168" formatCode="[$-F800]dddd\,\ mmmm\ dd\,\ yyyy"/>
  </numFmts>
  <fonts count="48">
    <font>
      <sz val="10"/>
      <color rgb="FF000000"/>
      <name val="Times New Roman"/>
      <charset val="204"/>
    </font>
    <font>
      <sz val="10"/>
      <color rgb="FF000000"/>
      <name val="Times New Roman"/>
      <family val="1"/>
    </font>
    <font>
      <sz val="10"/>
      <color rgb="FF000000"/>
      <name val="Century Gothic"/>
      <family val="2"/>
    </font>
    <font>
      <b/>
      <sz val="10"/>
      <color rgb="FF000000"/>
      <name val="Century Gothic"/>
      <family val="2"/>
    </font>
    <font>
      <sz val="10"/>
      <color rgb="FFFF0000"/>
      <name val="Times New Roman"/>
      <family val="1"/>
    </font>
    <font>
      <b/>
      <sz val="10"/>
      <color theme="0"/>
      <name val="Century Gothic"/>
      <family val="2"/>
    </font>
    <font>
      <b/>
      <sz val="10"/>
      <name val="Century Gothic"/>
      <family val="2"/>
    </font>
    <font>
      <b/>
      <sz val="10"/>
      <name val="Arial"/>
      <family val="2"/>
    </font>
    <font>
      <sz val="10"/>
      <name val="Century Gothic"/>
      <family val="2"/>
    </font>
    <font>
      <sz val="10"/>
      <color theme="1"/>
      <name val="Century Gothic"/>
      <family val="2"/>
    </font>
    <font>
      <b/>
      <sz val="10"/>
      <color rgb="FFFFFFFF"/>
      <name val="Arial"/>
      <family val="2"/>
    </font>
    <font>
      <b/>
      <sz val="10"/>
      <color theme="1"/>
      <name val="Century Gothic"/>
      <family val="2"/>
    </font>
    <font>
      <b/>
      <sz val="10"/>
      <color rgb="FFFFFFFF"/>
      <name val="Century Gothic"/>
      <family val="2"/>
    </font>
    <font>
      <sz val="10"/>
      <color rgb="FFFF0000"/>
      <name val="Century Gothic"/>
      <family val="2"/>
    </font>
    <font>
      <b/>
      <sz val="14"/>
      <name val="Century Gothic"/>
      <family val="2"/>
    </font>
    <font>
      <b/>
      <sz val="8"/>
      <name val="Century Gothic"/>
      <family val="2"/>
    </font>
    <font>
      <b/>
      <sz val="8"/>
      <name val="Arial"/>
      <family val="2"/>
    </font>
    <font>
      <sz val="8"/>
      <color rgb="FF000000"/>
      <name val="Century Gothic"/>
      <family val="2"/>
    </font>
    <font>
      <sz val="8"/>
      <name val="Century Gothic"/>
      <family val="2"/>
    </font>
    <font>
      <u/>
      <sz val="10"/>
      <color theme="10"/>
      <name val="Times New Roman"/>
      <family val="1"/>
    </font>
    <font>
      <b/>
      <sz val="10"/>
      <color rgb="FF000000"/>
      <name val="Arial"/>
      <family val="2"/>
    </font>
    <font>
      <sz val="8"/>
      <color rgb="FF2E3D50"/>
      <name val="Century Gothic"/>
      <family val="2"/>
    </font>
    <font>
      <sz val="10"/>
      <name val="Calibri"/>
      <family val="2"/>
    </font>
    <font>
      <sz val="10"/>
      <name val="Century Gothic"/>
      <family val="2"/>
    </font>
    <font>
      <sz val="10"/>
      <color rgb="FF000000"/>
      <name val="Century Gothic"/>
      <family val="2"/>
    </font>
    <font>
      <b/>
      <sz val="10"/>
      <color rgb="FFFFFFFF"/>
      <name val="Century Gothic"/>
      <family val="2"/>
    </font>
    <font>
      <sz val="10"/>
      <color rgb="FF666666"/>
      <name val="Century Gothic"/>
      <family val="2"/>
    </font>
    <font>
      <b/>
      <sz val="8"/>
      <color rgb="FF2E3D50"/>
      <name val="Century Gothic"/>
      <family val="2"/>
    </font>
    <font>
      <sz val="8"/>
      <color theme="1"/>
      <name val="Century Gothic"/>
      <family val="2"/>
    </font>
    <font>
      <sz val="10"/>
      <name val="Century Gothic"/>
      <family val="2"/>
    </font>
    <font>
      <b/>
      <sz val="10"/>
      <color theme="1"/>
      <name val="Century Gothic"/>
      <family val="2"/>
    </font>
    <font>
      <sz val="10"/>
      <color rgb="FF000000"/>
      <name val="Times New Roman"/>
      <family val="1"/>
    </font>
    <font>
      <b/>
      <sz val="10"/>
      <name val="Arial"/>
      <family val="2"/>
    </font>
    <font>
      <b/>
      <sz val="18"/>
      <name val="Century Gothic"/>
      <family val="2"/>
    </font>
    <font>
      <b/>
      <sz val="22"/>
      <name val="Century Gothic"/>
      <family val="2"/>
    </font>
    <font>
      <sz val="18"/>
      <color theme="0"/>
      <name val="Century Gothic"/>
      <family val="2"/>
    </font>
    <font>
      <sz val="18"/>
      <color rgb="FFFF0000"/>
      <name val="Times New Roman"/>
      <family val="1"/>
    </font>
    <font>
      <b/>
      <sz val="16"/>
      <name val="Century Gothic"/>
      <family val="2"/>
    </font>
    <font>
      <sz val="14"/>
      <name val="Century Gothic"/>
      <family val="2"/>
    </font>
    <font>
      <b/>
      <sz val="9"/>
      <color rgb="FF000000"/>
      <name val="Century Gothic"/>
      <family val="2"/>
    </font>
    <font>
      <b/>
      <sz val="14"/>
      <color theme="0"/>
      <name val="Century Gothic"/>
      <family val="2"/>
    </font>
    <font>
      <b/>
      <sz val="9"/>
      <color theme="0"/>
      <name val="Century Gothic"/>
      <family val="2"/>
    </font>
    <font>
      <b/>
      <sz val="12"/>
      <color rgb="FF000000"/>
      <name val="Century Gothic"/>
      <family val="2"/>
    </font>
    <font>
      <b/>
      <sz val="14"/>
      <color rgb="FF000000"/>
      <name val="Century Gothic"/>
      <family val="2"/>
    </font>
    <font>
      <b/>
      <sz val="16"/>
      <color rgb="FF000000"/>
      <name val="Century Gothic"/>
      <family val="2"/>
    </font>
    <font>
      <b/>
      <sz val="8"/>
      <color rgb="FF000000"/>
      <name val="Century Gothic"/>
      <family val="2"/>
    </font>
    <font>
      <sz val="9"/>
      <color rgb="FF000000"/>
      <name val="Century Gothic"/>
      <family val="2"/>
    </font>
    <font>
      <b/>
      <sz val="8"/>
      <color theme="0"/>
      <name val="Century Gothic"/>
      <family val="2"/>
    </font>
  </fonts>
  <fills count="19">
    <fill>
      <patternFill patternType="none"/>
    </fill>
    <fill>
      <patternFill patternType="gray125"/>
    </fill>
    <fill>
      <patternFill patternType="solid">
        <fgColor rgb="FF2E3D50"/>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CCCCCC"/>
        <bgColor indexed="64"/>
      </patternFill>
    </fill>
    <fill>
      <patternFill patternType="solid">
        <fgColor theme="0"/>
        <bgColor theme="0"/>
      </patternFill>
    </fill>
    <fill>
      <patternFill patternType="solid">
        <fgColor rgb="FFEEEEEE"/>
        <bgColor indexed="64"/>
      </patternFill>
    </fill>
    <fill>
      <patternFill patternType="solid">
        <fgColor rgb="FFEEEEEE"/>
        <bgColor rgb="FFEEEEEE"/>
      </patternFill>
    </fill>
    <fill>
      <patternFill patternType="solid">
        <fgColor rgb="FFB9793B"/>
        <bgColor indexed="64"/>
      </patternFill>
    </fill>
    <fill>
      <patternFill patternType="solid">
        <fgColor rgb="FF2E3D50"/>
        <bgColor rgb="FF2E3D50"/>
      </patternFill>
    </fill>
    <fill>
      <patternFill patternType="solid">
        <fgColor rgb="FFD9D9D9"/>
        <bgColor indexed="64"/>
      </patternFill>
    </fill>
    <fill>
      <patternFill patternType="solid">
        <fgColor theme="0" tint="-0.249977111117893"/>
        <bgColor indexed="64"/>
      </patternFill>
    </fill>
    <fill>
      <patternFill patternType="solid">
        <fgColor rgb="FFFEEECD"/>
        <bgColor indexed="64"/>
      </patternFill>
    </fill>
    <fill>
      <patternFill patternType="solid">
        <fgColor rgb="FFF1F1F1"/>
        <bgColor indexed="64"/>
      </patternFill>
    </fill>
    <fill>
      <patternFill patternType="solid">
        <fgColor rgb="FFD0A867"/>
        <bgColor indexed="64"/>
      </patternFill>
    </fill>
    <fill>
      <patternFill patternType="solid">
        <fgColor theme="0" tint="-0.14999847407452621"/>
        <bgColor indexed="64"/>
      </patternFill>
    </fill>
    <fill>
      <patternFill patternType="solid">
        <fgColor theme="0" tint="-0.3499862666707357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theme="0"/>
      </top>
      <bottom style="thin">
        <color auto="1"/>
      </bottom>
      <diagonal/>
    </border>
    <border>
      <left style="thin">
        <color auto="1"/>
      </left>
      <right style="thin">
        <color auto="1"/>
      </right>
      <top style="thin">
        <color theme="0"/>
      </top>
      <bottom/>
      <diagonal/>
    </border>
    <border>
      <left style="thin">
        <color auto="1"/>
      </left>
      <right style="thin">
        <color auto="1"/>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auto="1"/>
      </top>
      <bottom style="thin">
        <color auto="1"/>
      </bottom>
      <diagonal/>
    </border>
    <border>
      <left style="thin">
        <color theme="0"/>
      </left>
      <right style="thin">
        <color theme="0"/>
      </right>
      <top style="thin">
        <color auto="1"/>
      </top>
      <bottom/>
      <diagonal/>
    </border>
    <border>
      <left style="thin">
        <color theme="0"/>
      </left>
      <right style="thin">
        <color theme="0"/>
      </right>
      <top/>
      <bottom style="thin">
        <color auto="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auto="1"/>
      </left>
      <right style="thin">
        <color auto="1"/>
      </right>
      <top style="thin">
        <color auto="1"/>
      </top>
      <bottom style="thin">
        <color theme="0"/>
      </bottom>
      <diagonal/>
    </border>
    <border>
      <left style="thin">
        <color indexed="64"/>
      </left>
      <right style="thin">
        <color theme="0"/>
      </right>
      <top style="thin">
        <color theme="0"/>
      </top>
      <bottom style="thin">
        <color theme="0"/>
      </bottom>
      <diagonal/>
    </border>
    <border>
      <left style="thin">
        <color auto="1"/>
      </left>
      <right/>
      <top style="thin">
        <color theme="0"/>
      </top>
      <bottom/>
      <diagonal/>
    </border>
    <border>
      <left/>
      <right/>
      <top style="thin">
        <color theme="0"/>
      </top>
      <bottom/>
      <diagonal/>
    </border>
    <border>
      <left style="thin">
        <color auto="1"/>
      </left>
      <right/>
      <top style="thin">
        <color theme="0"/>
      </top>
      <bottom style="thin">
        <color theme="0"/>
      </bottom>
      <diagonal/>
    </border>
    <border>
      <left/>
      <right/>
      <top style="thin">
        <color auto="1"/>
      </top>
      <bottom/>
      <diagonal/>
    </border>
    <border>
      <left/>
      <right/>
      <top/>
      <bottom style="thin">
        <color auto="1"/>
      </bottom>
      <diagonal/>
    </border>
    <border>
      <left/>
      <right style="thin">
        <color theme="0"/>
      </right>
      <top style="thin">
        <color theme="0"/>
      </top>
      <bottom style="thin">
        <color theme="0"/>
      </bottom>
      <diagonal/>
    </border>
    <border>
      <left/>
      <right style="thin">
        <color theme="0"/>
      </right>
      <top/>
      <bottom style="thin">
        <color theme="0"/>
      </bottom>
      <diagonal/>
    </border>
    <border>
      <left style="thin">
        <color indexed="64"/>
      </left>
      <right style="thin">
        <color theme="0"/>
      </right>
      <top style="thin">
        <color theme="0"/>
      </top>
      <bottom/>
      <diagonal/>
    </border>
    <border>
      <left style="thin">
        <color indexed="64"/>
      </left>
      <right style="thin">
        <color theme="0"/>
      </right>
      <top style="thin">
        <color indexed="64"/>
      </top>
      <bottom style="thin">
        <color theme="0"/>
      </bottom>
      <diagonal/>
    </border>
    <border>
      <left/>
      <right style="thin">
        <color theme="0"/>
      </right>
      <top style="thin">
        <color theme="0"/>
      </top>
      <bottom/>
      <diagonal/>
    </border>
    <border>
      <left style="thin">
        <color indexed="64"/>
      </left>
      <right style="thin">
        <color theme="0"/>
      </right>
      <top style="thin">
        <color theme="0"/>
      </top>
      <bottom style="thin">
        <color auto="1"/>
      </bottom>
      <diagonal/>
    </border>
  </borders>
  <cellStyleXfs count="6">
    <xf numFmtId="0" fontId="0" fillId="0" borderId="0"/>
    <xf numFmtId="0" fontId="19" fillId="0" borderId="0" applyNumberFormat="0" applyFill="0" applyBorder="0" applyAlignment="0" applyProtection="0"/>
    <xf numFmtId="0" fontId="19" fillId="0" borderId="0" applyNumberFormat="0" applyFill="0" applyBorder="0" applyAlignment="0" applyProtection="0"/>
    <xf numFmtId="0" fontId="1" fillId="0" borderId="0"/>
    <xf numFmtId="0" fontId="19" fillId="0" borderId="0"/>
    <xf numFmtId="0" fontId="19" fillId="0" borderId="0"/>
  </cellStyleXfs>
  <cellXfs count="425">
    <xf numFmtId="0" fontId="0" fillId="0" borderId="0" xfId="0"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1" fillId="0" borderId="0" xfId="0" applyFont="1" applyAlignment="1">
      <alignment horizontal="left" vertical="top"/>
    </xf>
    <xf numFmtId="0" fontId="6" fillId="6" borderId="8" xfId="0" applyFont="1" applyFill="1" applyBorder="1" applyAlignment="1">
      <alignment horizontal="center" vertical="center" wrapText="1"/>
    </xf>
    <xf numFmtId="0" fontId="6" fillId="6" borderId="1" xfId="0" applyFont="1" applyFill="1" applyBorder="1" applyAlignment="1">
      <alignment horizontal="center" vertical="center" wrapText="1"/>
    </xf>
    <xf numFmtId="1" fontId="2" fillId="7" borderId="8" xfId="0" applyNumberFormat="1" applyFont="1" applyFill="1" applyBorder="1" applyAlignment="1">
      <alignment horizontal="center" vertical="center" shrinkToFit="1"/>
    </xf>
    <xf numFmtId="0" fontId="3" fillId="0" borderId="1" xfId="0" applyFont="1" applyBorder="1" applyAlignment="1">
      <alignment horizontal="left" vertical="center" wrapText="1"/>
    </xf>
    <xf numFmtId="0" fontId="8" fillId="0" borderId="1" xfId="0" applyFont="1" applyBorder="1" applyAlignment="1">
      <alignment horizontal="center" vertical="center" wrapText="1"/>
    </xf>
    <xf numFmtId="1" fontId="2" fillId="8" borderId="1" xfId="0" applyNumberFormat="1" applyFont="1" applyFill="1" applyBorder="1" applyAlignment="1">
      <alignment horizontal="center" vertical="center" shrinkToFit="1"/>
    </xf>
    <xf numFmtId="1" fontId="2" fillId="3" borderId="8" xfId="0" applyNumberFormat="1" applyFont="1" applyFill="1" applyBorder="1" applyAlignment="1">
      <alignment horizontal="center" vertical="center" shrinkToFit="1"/>
    </xf>
    <xf numFmtId="0" fontId="2" fillId="0" borderId="1" xfId="0" applyFont="1" applyBorder="1" applyAlignment="1">
      <alignment vertical="center" wrapText="1"/>
    </xf>
    <xf numFmtId="0" fontId="9" fillId="0" borderId="1" xfId="0" applyFont="1" applyBorder="1" applyAlignment="1">
      <alignment horizontal="center" vertical="center" wrapText="1"/>
    </xf>
    <xf numFmtId="1" fontId="2" fillId="9" borderId="1" xfId="0" applyNumberFormat="1" applyFont="1" applyFill="1" applyBorder="1" applyAlignment="1">
      <alignment horizontal="center" vertical="center" shrinkToFit="1"/>
    </xf>
    <xf numFmtId="0" fontId="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1" fontId="9" fillId="8" borderId="1" xfId="0" applyNumberFormat="1" applyFont="1" applyFill="1" applyBorder="1" applyAlignment="1">
      <alignment horizontal="center" vertical="center" shrinkToFit="1"/>
    </xf>
    <xf numFmtId="0" fontId="9" fillId="5" borderId="1" xfId="0" applyFont="1" applyFill="1" applyBorder="1" applyAlignment="1">
      <alignment horizontal="center" vertical="center"/>
    </xf>
    <xf numFmtId="1" fontId="9" fillId="3" borderId="8" xfId="0" applyNumberFormat="1" applyFont="1" applyFill="1" applyBorder="1" applyAlignment="1">
      <alignment horizontal="center" vertical="center" shrinkToFit="1"/>
    </xf>
    <xf numFmtId="0" fontId="8" fillId="0" borderId="1" xfId="0"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6" fillId="6" borderId="11" xfId="0" applyFont="1" applyFill="1" applyBorder="1" applyAlignment="1">
      <alignment horizontal="center" vertical="center" wrapText="1"/>
    </xf>
    <xf numFmtId="165" fontId="2" fillId="0" borderId="1" xfId="0" applyNumberFormat="1" applyFont="1" applyBorder="1" applyAlignment="1">
      <alignment horizontal="center" vertical="center" shrinkToFit="1"/>
    </xf>
    <xf numFmtId="165" fontId="12" fillId="2" borderId="11" xfId="0" applyNumberFormat="1" applyFont="1" applyFill="1" applyBorder="1" applyAlignment="1">
      <alignment horizontal="center" vertical="center" shrinkToFit="1"/>
    </xf>
    <xf numFmtId="165" fontId="12" fillId="11" borderId="11" xfId="0" applyNumberFormat="1" applyFont="1" applyFill="1" applyBorder="1" applyAlignment="1">
      <alignment horizontal="center" vertical="center" shrinkToFit="1"/>
    </xf>
    <xf numFmtId="0" fontId="6" fillId="10" borderId="1" xfId="0" applyFont="1" applyFill="1" applyBorder="1" applyAlignment="1">
      <alignment horizontal="center" vertical="center" wrapText="1"/>
    </xf>
    <xf numFmtId="6" fontId="6" fillId="10" borderId="11" xfId="0" applyNumberFormat="1" applyFont="1" applyFill="1" applyBorder="1" applyAlignment="1">
      <alignment horizontal="center" vertical="center" wrapText="1"/>
    </xf>
    <xf numFmtId="6" fontId="2" fillId="0" borderId="1" xfId="0" applyNumberFormat="1" applyFont="1" applyBorder="1" applyAlignment="1">
      <alignment horizontal="center" vertical="center" wrapText="1"/>
    </xf>
    <xf numFmtId="165" fontId="3" fillId="10" borderId="11" xfId="0" applyNumberFormat="1" applyFont="1" applyFill="1" applyBorder="1" applyAlignment="1">
      <alignment horizontal="center" vertical="center" shrinkToFit="1"/>
    </xf>
    <xf numFmtId="1" fontId="9" fillId="5" borderId="1" xfId="0" applyNumberFormat="1" applyFont="1" applyFill="1" applyBorder="1" applyAlignment="1">
      <alignment horizontal="center" vertical="center"/>
    </xf>
    <xf numFmtId="165" fontId="9" fillId="0" borderId="1" xfId="0" applyNumberFormat="1" applyFont="1" applyBorder="1" applyAlignment="1">
      <alignment horizontal="center" vertical="center" shrinkToFit="1"/>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14" xfId="0" applyFont="1" applyBorder="1" applyAlignment="1">
      <alignment horizontal="left" vertical="top"/>
    </xf>
    <xf numFmtId="0" fontId="2" fillId="0" borderId="1" xfId="0" applyFont="1" applyBorder="1" applyAlignment="1">
      <alignment horizontal="left" vertical="center" wrapText="1"/>
    </xf>
    <xf numFmtId="1" fontId="13" fillId="8" borderId="1" xfId="0" applyNumberFormat="1" applyFont="1" applyFill="1" applyBorder="1" applyAlignment="1">
      <alignment horizontal="center" vertical="center" shrinkToFit="1"/>
    </xf>
    <xf numFmtId="1" fontId="2" fillId="0" borderId="8" xfId="0" applyNumberFormat="1" applyFont="1" applyBorder="1" applyAlignment="1">
      <alignment horizontal="center" vertical="center" shrinkToFit="1"/>
    </xf>
    <xf numFmtId="1" fontId="3" fillId="0" borderId="8" xfId="0" applyNumberFormat="1" applyFont="1" applyBorder="1" applyAlignment="1">
      <alignment horizontal="center" vertical="center" shrinkToFit="1"/>
    </xf>
    <xf numFmtId="165" fontId="8" fillId="0" borderId="1" xfId="0" applyNumberFormat="1" applyFont="1" applyBorder="1" applyAlignment="1">
      <alignment horizontal="center" vertical="center" shrinkToFit="1"/>
    </xf>
    <xf numFmtId="165" fontId="5" fillId="2" borderId="11" xfId="0" applyNumberFormat="1" applyFont="1" applyFill="1" applyBorder="1" applyAlignment="1">
      <alignment horizontal="center" vertical="center" shrinkToFit="1"/>
    </xf>
    <xf numFmtId="0" fontId="1" fillId="0" borderId="0" xfId="0" applyFont="1" applyAlignment="1">
      <alignment horizontal="right" vertical="top"/>
    </xf>
    <xf numFmtId="166" fontId="2" fillId="0" borderId="1" xfId="0" applyNumberFormat="1" applyFont="1" applyBorder="1" applyAlignment="1">
      <alignment horizontal="center" vertical="center" shrinkToFit="1"/>
    </xf>
    <xf numFmtId="0" fontId="9" fillId="0" borderId="1" xfId="0" applyFont="1" applyBorder="1" applyAlignment="1">
      <alignment horizontal="center" vertical="center"/>
    </xf>
    <xf numFmtId="6" fontId="6" fillId="0" borderId="11" xfId="0" applyNumberFormat="1" applyFont="1" applyBorder="1" applyAlignment="1">
      <alignment horizontal="center" vertical="center" wrapText="1"/>
    </xf>
    <xf numFmtId="6" fontId="14" fillId="10" borderId="11" xfId="0" applyNumberFormat="1" applyFont="1" applyFill="1" applyBorder="1" applyAlignment="1">
      <alignment horizontal="center" vertical="center" wrapText="1"/>
    </xf>
    <xf numFmtId="0" fontId="2" fillId="13" borderId="8" xfId="0" applyFont="1" applyFill="1" applyBorder="1" applyAlignment="1">
      <alignment horizontal="left" vertical="center" wrapText="1"/>
    </xf>
    <xf numFmtId="0" fontId="15" fillId="8" borderId="8" xfId="0" applyFont="1" applyFill="1" applyBorder="1" applyAlignment="1">
      <alignment horizontal="center" vertical="center" wrapText="1"/>
    </xf>
    <xf numFmtId="0" fontId="15" fillId="8" borderId="1" xfId="0" applyFont="1" applyFill="1" applyBorder="1" applyAlignment="1">
      <alignment horizontal="center" vertical="center" wrapText="1"/>
    </xf>
    <xf numFmtId="1" fontId="17" fillId="0" borderId="8" xfId="0" applyNumberFormat="1" applyFont="1" applyBorder="1" applyAlignment="1">
      <alignment horizontal="center" vertical="center" shrinkToFi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 fontId="3" fillId="14" borderId="8" xfId="0" applyNumberFormat="1" applyFont="1" applyFill="1" applyBorder="1" applyAlignment="1">
      <alignment horizontal="center" vertical="center" shrinkToFit="1"/>
    </xf>
    <xf numFmtId="0" fontId="2" fillId="10" borderId="8" xfId="0" applyFont="1" applyFill="1" applyBorder="1" applyAlignment="1">
      <alignment horizontal="left" vertical="center" wrapText="1"/>
    </xf>
    <xf numFmtId="0" fontId="19" fillId="0" borderId="1" xfId="1" applyBorder="1" applyAlignment="1">
      <alignment horizontal="left" vertical="center" wrapText="1"/>
    </xf>
    <xf numFmtId="0" fontId="19" fillId="0" borderId="1" xfId="1" applyBorder="1" applyAlignment="1">
      <alignment horizontal="left" vertical="center"/>
    </xf>
    <xf numFmtId="6" fontId="5" fillId="2" borderId="11" xfId="0" applyNumberFormat="1" applyFont="1" applyFill="1" applyBorder="1" applyAlignment="1">
      <alignment horizontal="center" vertical="center" wrapText="1"/>
    </xf>
    <xf numFmtId="0" fontId="7" fillId="0" borderId="11" xfId="0" applyFont="1" applyBorder="1" applyAlignment="1">
      <alignment vertical="center" wrapText="1"/>
    </xf>
    <xf numFmtId="165" fontId="12" fillId="2" borderId="1" xfId="0" applyNumberFormat="1" applyFont="1" applyFill="1" applyBorder="1" applyAlignment="1">
      <alignment horizontal="center" vertical="center" shrinkToFit="1"/>
    </xf>
    <xf numFmtId="0" fontId="23" fillId="0" borderId="1" xfId="3" applyFont="1" applyBorder="1" applyAlignment="1">
      <alignment horizontal="center" vertical="center" wrapText="1"/>
    </xf>
    <xf numFmtId="0" fontId="8" fillId="3" borderId="1" xfId="0" applyFont="1" applyFill="1" applyBorder="1" applyAlignment="1">
      <alignment horizontal="center" vertical="center" wrapText="1"/>
    </xf>
    <xf numFmtId="165" fontId="2" fillId="3" borderId="1" xfId="0" applyNumberFormat="1" applyFont="1" applyFill="1" applyBorder="1" applyAlignment="1">
      <alignment horizontal="center" vertical="center" shrinkToFit="1"/>
    </xf>
    <xf numFmtId="1" fontId="2" fillId="5" borderId="1" xfId="0" applyNumberFormat="1" applyFont="1" applyFill="1" applyBorder="1" applyAlignment="1">
      <alignment horizontal="center" vertical="center" shrinkToFit="1"/>
    </xf>
    <xf numFmtId="165" fontId="24" fillId="3" borderId="1" xfId="0" applyNumberFormat="1" applyFont="1" applyFill="1" applyBorder="1" applyAlignment="1">
      <alignment horizontal="center" vertical="center" shrinkToFit="1"/>
    </xf>
    <xf numFmtId="0" fontId="23" fillId="3" borderId="1" xfId="0" applyFont="1" applyFill="1" applyBorder="1" applyAlignment="1">
      <alignment horizontal="center" vertical="center" wrapText="1"/>
    </xf>
    <xf numFmtId="0" fontId="9" fillId="0" borderId="1" xfId="0" applyFont="1" applyBorder="1" applyAlignment="1">
      <alignment vertical="center" wrapText="1"/>
    </xf>
    <xf numFmtId="0" fontId="6" fillId="16" borderId="1" xfId="0" applyFont="1" applyFill="1" applyBorder="1" applyAlignment="1">
      <alignment horizontal="center" vertical="center" wrapText="1"/>
    </xf>
    <xf numFmtId="6" fontId="6" fillId="16" borderId="1" xfId="0" applyNumberFormat="1" applyFont="1" applyFill="1" applyBorder="1" applyAlignment="1">
      <alignment horizontal="center" vertical="center" wrapText="1"/>
    </xf>
    <xf numFmtId="6" fontId="33" fillId="16" borderId="1" xfId="0" applyNumberFormat="1" applyFont="1" applyFill="1" applyBorder="1" applyAlignment="1">
      <alignment horizontal="center" vertical="center" wrapText="1"/>
    </xf>
    <xf numFmtId="0" fontId="6" fillId="6" borderId="1" xfId="0" applyFont="1" applyFill="1" applyBorder="1" applyAlignment="1">
      <alignment vertical="center" wrapText="1"/>
    </xf>
    <xf numFmtId="0" fontId="11" fillId="3" borderId="1" xfId="0" applyFont="1" applyFill="1" applyBorder="1" applyAlignment="1">
      <alignment vertical="center" wrapText="1"/>
    </xf>
    <xf numFmtId="0" fontId="3" fillId="3" borderId="1" xfId="0" applyFont="1" applyFill="1" applyBorder="1" applyAlignment="1">
      <alignment vertical="center" wrapText="1"/>
    </xf>
    <xf numFmtId="0" fontId="8" fillId="0" borderId="1" xfId="3"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165" fontId="12" fillId="2" borderId="2" xfId="0" applyNumberFormat="1" applyFont="1" applyFill="1" applyBorder="1" applyAlignment="1">
      <alignment horizontal="center" vertical="center" shrinkToFit="1"/>
    </xf>
    <xf numFmtId="165" fontId="12" fillId="2" borderId="25" xfId="0" applyNumberFormat="1" applyFont="1" applyFill="1" applyBorder="1" applyAlignment="1">
      <alignment horizontal="center" vertical="center" shrinkToFit="1"/>
    </xf>
    <xf numFmtId="165" fontId="12" fillId="2" borderId="26" xfId="0" applyNumberFormat="1" applyFont="1" applyFill="1" applyBorder="1" applyAlignment="1">
      <alignment horizontal="center" vertical="center" shrinkToFit="1"/>
    </xf>
    <xf numFmtId="165" fontId="12" fillId="2" borderId="27" xfId="0" applyNumberFormat="1" applyFont="1" applyFill="1" applyBorder="1" applyAlignment="1">
      <alignment horizontal="center" vertical="center" shrinkToFit="1"/>
    </xf>
    <xf numFmtId="0" fontId="8" fillId="0" borderId="18" xfId="0" applyFont="1" applyBorder="1" applyAlignment="1">
      <alignment horizontal="center" vertical="center" wrapText="1"/>
    </xf>
    <xf numFmtId="165" fontId="12" fillId="2" borderId="19" xfId="0" applyNumberFormat="1" applyFont="1" applyFill="1" applyBorder="1" applyAlignment="1">
      <alignment horizontal="center" vertical="center" shrinkToFit="1"/>
    </xf>
    <xf numFmtId="165" fontId="12" fillId="2" borderId="28" xfId="0" applyNumberFormat="1" applyFont="1" applyFill="1" applyBorder="1" applyAlignment="1">
      <alignment horizontal="center" vertical="center" shrinkToFit="1"/>
    </xf>
    <xf numFmtId="6" fontId="6" fillId="16" borderId="3" xfId="0" applyNumberFormat="1" applyFont="1" applyFill="1" applyBorder="1" applyAlignment="1">
      <alignment horizontal="center" vertical="center" wrapText="1"/>
    </xf>
    <xf numFmtId="165" fontId="12" fillId="2" borderId="32" xfId="0" applyNumberFormat="1" applyFont="1" applyFill="1" applyBorder="1" applyAlignment="1">
      <alignment horizontal="center" vertical="center" shrinkToFit="1"/>
    </xf>
    <xf numFmtId="165" fontId="12" fillId="2" borderId="33" xfId="0" applyNumberFormat="1" applyFont="1" applyFill="1" applyBorder="1" applyAlignment="1">
      <alignment horizontal="center" vertical="center" shrinkToFit="1"/>
    </xf>
    <xf numFmtId="0" fontId="0" fillId="0" borderId="28" xfId="0" applyBorder="1" applyAlignment="1">
      <alignment horizontal="left" vertical="top"/>
    </xf>
    <xf numFmtId="0" fontId="23" fillId="3" borderId="18" xfId="0" applyFont="1" applyFill="1" applyBorder="1" applyAlignment="1">
      <alignment horizontal="center" vertical="center" wrapText="1"/>
    </xf>
    <xf numFmtId="165" fontId="25" fillId="2" borderId="29" xfId="0" applyNumberFormat="1" applyFont="1" applyFill="1" applyBorder="1" applyAlignment="1">
      <alignment horizontal="center" vertical="center" shrinkToFit="1"/>
    </xf>
    <xf numFmtId="165" fontId="25" fillId="2" borderId="31" xfId="0" applyNumberFormat="1" applyFont="1" applyFill="1" applyBorder="1" applyAlignment="1">
      <alignment horizontal="center" vertical="center" shrinkToFit="1"/>
    </xf>
    <xf numFmtId="165" fontId="25" fillId="2" borderId="28" xfId="0" applyNumberFormat="1" applyFont="1" applyFill="1" applyBorder="1" applyAlignment="1">
      <alignment horizontal="center" vertical="center" shrinkToFit="1"/>
    </xf>
    <xf numFmtId="165" fontId="25" fillId="2" borderId="30" xfId="0" applyNumberFormat="1" applyFont="1" applyFill="1" applyBorder="1" applyAlignment="1">
      <alignment horizontal="center" vertical="center" shrinkToFit="1"/>
    </xf>
    <xf numFmtId="165" fontId="25" fillId="2" borderId="19" xfId="0" applyNumberFormat="1" applyFont="1" applyFill="1" applyBorder="1" applyAlignment="1">
      <alignment horizontal="center" vertical="center" shrinkToFit="1"/>
    </xf>
    <xf numFmtId="165" fontId="25" fillId="2" borderId="27" xfId="0" applyNumberFormat="1" applyFont="1" applyFill="1" applyBorder="1" applyAlignment="1">
      <alignment horizontal="center" vertical="center" shrinkToFit="1"/>
    </xf>
    <xf numFmtId="165" fontId="25" fillId="2" borderId="26" xfId="0" applyNumberFormat="1" applyFont="1" applyFill="1" applyBorder="1" applyAlignment="1">
      <alignment horizontal="center" vertical="center" shrinkToFit="1"/>
    </xf>
    <xf numFmtId="165" fontId="12" fillId="2" borderId="34" xfId="0" applyNumberFormat="1" applyFont="1" applyFill="1" applyBorder="1" applyAlignment="1">
      <alignment horizontal="center" vertical="center" shrinkToFit="1"/>
    </xf>
    <xf numFmtId="49" fontId="2" fillId="8" borderId="1" xfId="3" applyNumberFormat="1" applyFont="1" applyFill="1" applyBorder="1" applyAlignment="1">
      <alignment horizontal="center" vertical="center" shrinkToFit="1"/>
    </xf>
    <xf numFmtId="1" fontId="2" fillId="8" borderId="1" xfId="3" applyNumberFormat="1" applyFont="1" applyFill="1" applyBorder="1" applyAlignment="1">
      <alignment horizontal="center" vertical="center" shrinkToFit="1"/>
    </xf>
    <xf numFmtId="1" fontId="9" fillId="8" borderId="1" xfId="3" applyNumberFormat="1" applyFont="1" applyFill="1" applyBorder="1" applyAlignment="1">
      <alignment horizontal="center" vertical="center" shrinkToFit="1"/>
    </xf>
    <xf numFmtId="0" fontId="9" fillId="5" borderId="1" xfId="3" applyFont="1" applyFill="1" applyBorder="1" applyAlignment="1">
      <alignment horizontal="center" vertical="center"/>
    </xf>
    <xf numFmtId="1" fontId="8" fillId="8" borderId="1" xfId="3" applyNumberFormat="1" applyFont="1" applyFill="1" applyBorder="1" applyAlignment="1">
      <alignment horizontal="center" vertical="center" shrinkToFit="1"/>
    </xf>
    <xf numFmtId="1" fontId="9" fillId="5" borderId="1" xfId="3" applyNumberFormat="1" applyFont="1" applyFill="1" applyBorder="1" applyAlignment="1">
      <alignment horizontal="center" vertical="center" shrinkToFit="1"/>
    </xf>
    <xf numFmtId="1" fontId="2" fillId="15" borderId="1" xfId="3" applyNumberFormat="1" applyFont="1" applyFill="1" applyBorder="1" applyAlignment="1">
      <alignment horizontal="center" vertical="center" shrinkToFit="1"/>
    </xf>
    <xf numFmtId="0" fontId="3" fillId="3" borderId="1" xfId="0" applyFont="1" applyFill="1" applyBorder="1" applyAlignment="1">
      <alignment horizontal="left" vertical="center" wrapText="1"/>
    </xf>
    <xf numFmtId="0" fontId="0" fillId="3" borderId="0" xfId="0" applyFill="1" applyAlignment="1">
      <alignment horizontal="left" vertical="top"/>
    </xf>
    <xf numFmtId="1" fontId="8" fillId="5" borderId="1" xfId="3" applyNumberFormat="1" applyFont="1" applyFill="1" applyBorder="1" applyAlignment="1">
      <alignment horizontal="center" vertical="center" shrinkToFit="1"/>
    </xf>
    <xf numFmtId="0" fontId="0" fillId="0" borderId="0" xfId="0" applyAlignment="1">
      <alignment horizontal="left" vertical="center"/>
    </xf>
    <xf numFmtId="0" fontId="3" fillId="3" borderId="2" xfId="0" applyFont="1" applyFill="1" applyBorder="1" applyAlignment="1">
      <alignment vertical="center" wrapText="1"/>
    </xf>
    <xf numFmtId="0" fontId="3" fillId="0" borderId="3" xfId="0" applyFont="1" applyBorder="1" applyAlignment="1">
      <alignment horizontal="left" vertical="center" wrapText="1"/>
    </xf>
    <xf numFmtId="0" fontId="8" fillId="3" borderId="2" xfId="0" applyFont="1" applyFill="1" applyBorder="1" applyAlignment="1">
      <alignment horizontal="center" vertical="center" wrapText="1"/>
    </xf>
    <xf numFmtId="0" fontId="23" fillId="0" borderId="18" xfId="3" applyFont="1" applyBorder="1" applyAlignment="1">
      <alignment horizontal="center" vertical="center" wrapText="1"/>
    </xf>
    <xf numFmtId="165" fontId="5" fillId="2" borderId="2" xfId="0" applyNumberFormat="1" applyFont="1" applyFill="1" applyBorder="1" applyAlignment="1">
      <alignment horizontal="center" vertical="center" shrinkToFit="1"/>
    </xf>
    <xf numFmtId="165" fontId="5" fillId="2" borderId="25" xfId="0" applyNumberFormat="1" applyFont="1" applyFill="1" applyBorder="1" applyAlignment="1">
      <alignment horizontal="center" vertical="center" shrinkToFit="1"/>
    </xf>
    <xf numFmtId="165" fontId="5" fillId="2" borderId="26" xfId="0" applyNumberFormat="1" applyFont="1" applyFill="1" applyBorder="1" applyAlignment="1">
      <alignment horizontal="center" vertical="center" shrinkToFit="1"/>
    </xf>
    <xf numFmtId="165" fontId="25" fillId="2" borderId="25" xfId="0" applyNumberFormat="1" applyFont="1" applyFill="1" applyBorder="1" applyAlignment="1">
      <alignment horizontal="center" vertical="center" shrinkToFit="1"/>
    </xf>
    <xf numFmtId="165" fontId="25" fillId="2" borderId="35" xfId="0" applyNumberFormat="1" applyFont="1" applyFill="1" applyBorder="1" applyAlignment="1">
      <alignment horizontal="center" vertical="center" shrinkToFit="1"/>
    </xf>
    <xf numFmtId="165" fontId="12" fillId="2" borderId="35" xfId="0" applyNumberFormat="1" applyFont="1" applyFill="1" applyBorder="1" applyAlignment="1">
      <alignment horizontal="center" vertical="center" shrinkToFit="1"/>
    </xf>
    <xf numFmtId="165" fontId="12" fillId="2" borderId="36" xfId="0" applyNumberFormat="1" applyFont="1" applyFill="1" applyBorder="1" applyAlignment="1">
      <alignment horizontal="center" vertical="center" shrinkToFit="1"/>
    </xf>
    <xf numFmtId="0" fontId="0" fillId="0" borderId="37" xfId="0" applyBorder="1" applyAlignment="1">
      <alignment horizontal="left" vertical="top"/>
    </xf>
    <xf numFmtId="165" fontId="12" fillId="2" borderId="37" xfId="0" applyNumberFormat="1" applyFont="1" applyFill="1" applyBorder="1" applyAlignment="1">
      <alignment horizontal="center" vertical="center" shrinkToFit="1"/>
    </xf>
    <xf numFmtId="49" fontId="2" fillId="3" borderId="1" xfId="0" applyNumberFormat="1" applyFont="1" applyFill="1" applyBorder="1" applyAlignment="1">
      <alignment horizontal="center" vertical="center" shrinkToFit="1"/>
    </xf>
    <xf numFmtId="49" fontId="6" fillId="6" borderId="1"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shrinkToFit="1"/>
    </xf>
    <xf numFmtId="49" fontId="2" fillId="3" borderId="3" xfId="0" applyNumberFormat="1" applyFont="1" applyFill="1" applyBorder="1" applyAlignment="1">
      <alignment horizontal="center" vertical="center" shrinkToFit="1"/>
    </xf>
    <xf numFmtId="49" fontId="9" fillId="3" borderId="1" xfId="0" applyNumberFormat="1" applyFont="1" applyFill="1" applyBorder="1" applyAlignment="1">
      <alignment horizontal="center" vertical="center" shrinkToFit="1"/>
    </xf>
    <xf numFmtId="49" fontId="2" fillId="3" borderId="1" xfId="0" applyNumberFormat="1" applyFont="1" applyFill="1" applyBorder="1" applyAlignment="1">
      <alignment horizontal="center" vertical="center" wrapText="1" shrinkToFit="1"/>
    </xf>
    <xf numFmtId="49" fontId="0" fillId="0" borderId="0" xfId="0" applyNumberFormat="1" applyAlignment="1">
      <alignment horizontal="left" vertical="top"/>
    </xf>
    <xf numFmtId="49" fontId="2" fillId="0" borderId="3" xfId="3" applyNumberFormat="1" applyFont="1" applyBorder="1" applyAlignment="1">
      <alignment horizontal="center" vertical="center" shrinkToFit="1"/>
    </xf>
    <xf numFmtId="49" fontId="2" fillId="0" borderId="1" xfId="3" applyNumberFormat="1" applyFont="1" applyBorder="1" applyAlignment="1">
      <alignment horizontal="center" vertical="center" shrinkToFit="1"/>
    </xf>
    <xf numFmtId="0" fontId="9" fillId="0" borderId="2" xfId="0" applyFont="1" applyBorder="1" applyAlignment="1">
      <alignment vertical="center" wrapText="1"/>
    </xf>
    <xf numFmtId="165" fontId="12" fillId="2" borderId="38" xfId="0" applyNumberFormat="1" applyFont="1" applyFill="1" applyBorder="1" applyAlignment="1">
      <alignment horizontal="center" vertical="center" shrinkToFit="1"/>
    </xf>
    <xf numFmtId="165" fontId="12" fillId="2" borderId="41" xfId="0" applyNumberFormat="1" applyFont="1" applyFill="1" applyBorder="1" applyAlignment="1">
      <alignment horizontal="center" vertical="center" shrinkToFit="1"/>
    </xf>
    <xf numFmtId="165" fontId="12" fillId="2" borderId="42" xfId="0" applyNumberFormat="1" applyFont="1" applyFill="1" applyBorder="1" applyAlignment="1">
      <alignment horizontal="center" vertical="center" shrinkToFit="1"/>
    </xf>
    <xf numFmtId="165" fontId="12" fillId="2" borderId="43" xfId="0" applyNumberFormat="1" applyFont="1" applyFill="1" applyBorder="1" applyAlignment="1">
      <alignment horizontal="center" vertical="center" shrinkToFit="1"/>
    </xf>
    <xf numFmtId="165" fontId="12" fillId="2" borderId="44" xfId="0" applyNumberFormat="1" applyFont="1" applyFill="1" applyBorder="1" applyAlignment="1">
      <alignment horizontal="center" vertical="center" shrinkToFit="1"/>
    </xf>
    <xf numFmtId="165" fontId="12" fillId="2" borderId="45" xfId="0" applyNumberFormat="1" applyFont="1" applyFill="1" applyBorder="1" applyAlignment="1">
      <alignment horizontal="center" vertical="center" shrinkToFit="1"/>
    </xf>
    <xf numFmtId="0" fontId="0" fillId="0" borderId="40" xfId="0" applyBorder="1" applyAlignment="1">
      <alignment horizontal="left" vertical="top"/>
    </xf>
    <xf numFmtId="165" fontId="12" fillId="2" borderId="31" xfId="0" applyNumberFormat="1" applyFont="1" applyFill="1" applyBorder="1" applyAlignment="1">
      <alignment horizontal="center" vertical="center" shrinkToFit="1"/>
    </xf>
    <xf numFmtId="165" fontId="25" fillId="2" borderId="46" xfId="0" applyNumberFormat="1" applyFont="1" applyFill="1" applyBorder="1" applyAlignment="1">
      <alignment horizontal="center" vertical="center" shrinkToFit="1"/>
    </xf>
    <xf numFmtId="165" fontId="25" fillId="2" borderId="44" xfId="0" applyNumberFormat="1" applyFont="1" applyFill="1" applyBorder="1" applyAlignment="1">
      <alignment horizontal="center" vertical="center" shrinkToFit="1"/>
    </xf>
    <xf numFmtId="0" fontId="3" fillId="0" borderId="2" xfId="0" applyFont="1" applyBorder="1" applyAlignment="1">
      <alignment vertical="center" wrapText="1"/>
    </xf>
    <xf numFmtId="49" fontId="24" fillId="3" borderId="1" xfId="0" applyNumberFormat="1" applyFont="1" applyFill="1" applyBorder="1" applyAlignment="1">
      <alignment horizontal="center" vertical="center" shrinkToFit="1"/>
    </xf>
    <xf numFmtId="0" fontId="2" fillId="0" borderId="0" xfId="0" applyFont="1" applyAlignment="1">
      <alignment horizontal="left" vertical="top"/>
    </xf>
    <xf numFmtId="0" fontId="2" fillId="0" borderId="1" xfId="0" applyFont="1" applyBorder="1" applyAlignment="1">
      <alignment horizontal="center" vertical="center"/>
    </xf>
    <xf numFmtId="0" fontId="2" fillId="17" borderId="1" xfId="0" applyFont="1" applyFill="1" applyBorder="1" applyAlignment="1">
      <alignment horizontal="center" vertical="center" wrapText="1"/>
    </xf>
    <xf numFmtId="0" fontId="2" fillId="17" borderId="1" xfId="0" applyFont="1" applyFill="1" applyBorder="1" applyAlignment="1">
      <alignment horizontal="center" vertical="center"/>
    </xf>
    <xf numFmtId="0" fontId="39" fillId="17" borderId="1" xfId="0" applyFont="1" applyFill="1" applyBorder="1" applyAlignment="1">
      <alignment horizontal="center" vertical="center" wrapText="1"/>
    </xf>
    <xf numFmtId="0" fontId="2" fillId="3" borderId="2" xfId="0" applyFont="1" applyFill="1" applyBorder="1" applyAlignment="1">
      <alignment vertical="center" wrapText="1"/>
    </xf>
    <xf numFmtId="0" fontId="46" fillId="3"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horizontal="center" vertical="center" wrapText="1"/>
    </xf>
    <xf numFmtId="0" fontId="39" fillId="3" borderId="1" xfId="0" applyFont="1" applyFill="1" applyBorder="1" applyAlignment="1">
      <alignment horizontal="center" vertical="center"/>
    </xf>
    <xf numFmtId="167" fontId="6" fillId="3" borderId="1" xfId="0" applyNumberFormat="1" applyFont="1" applyFill="1" applyBorder="1" applyAlignment="1">
      <alignment horizontal="center" vertical="center"/>
    </xf>
    <xf numFmtId="167" fontId="5" fillId="3" borderId="1" xfId="0" applyNumberFormat="1" applyFont="1" applyFill="1" applyBorder="1" applyAlignment="1">
      <alignment horizontal="center" vertical="center"/>
    </xf>
    <xf numFmtId="167" fontId="43" fillId="3" borderId="1" xfId="0" applyNumberFormat="1" applyFont="1" applyFill="1" applyBorder="1" applyAlignment="1">
      <alignment horizontal="center" vertical="center"/>
    </xf>
    <xf numFmtId="167" fontId="39" fillId="17" borderId="18" xfId="0" applyNumberFormat="1" applyFont="1" applyFill="1" applyBorder="1" applyAlignment="1">
      <alignment horizontal="center" vertical="center"/>
    </xf>
    <xf numFmtId="167" fontId="2" fillId="0" borderId="18" xfId="0" applyNumberFormat="1" applyFont="1" applyBorder="1" applyAlignment="1">
      <alignment horizontal="center" vertical="center"/>
    </xf>
    <xf numFmtId="0" fontId="6" fillId="16" borderId="18" xfId="0" applyFont="1" applyFill="1" applyBorder="1" applyAlignment="1">
      <alignment horizontal="center" vertical="center"/>
    </xf>
    <xf numFmtId="0" fontId="2" fillId="3" borderId="0" xfId="0" applyFont="1" applyFill="1" applyAlignment="1">
      <alignment horizontal="left" vertical="top"/>
    </xf>
    <xf numFmtId="0" fontId="38" fillId="3" borderId="20" xfId="0" applyFont="1" applyFill="1" applyBorder="1" applyAlignment="1">
      <alignment horizontal="center" vertical="center" wrapText="1"/>
    </xf>
    <xf numFmtId="0" fontId="38" fillId="3" borderId="39" xfId="0" applyFont="1" applyFill="1" applyBorder="1" applyAlignment="1">
      <alignment horizontal="center" vertical="center" wrapText="1"/>
    </xf>
    <xf numFmtId="0" fontId="37" fillId="3" borderId="39"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2" fillId="4" borderId="1" xfId="0" applyFont="1" applyFill="1" applyBorder="1" applyAlignment="1">
      <alignment horizontal="center" vertical="center"/>
    </xf>
    <xf numFmtId="168" fontId="41" fillId="16" borderId="18" xfId="0" applyNumberFormat="1" applyFont="1" applyFill="1" applyBorder="1" applyAlignment="1">
      <alignment horizontal="center" vertical="center"/>
    </xf>
    <xf numFmtId="168" fontId="41" fillId="16" borderId="24" xfId="0" applyNumberFormat="1" applyFont="1" applyFill="1" applyBorder="1" applyAlignment="1">
      <alignment horizontal="center" vertical="center"/>
    </xf>
    <xf numFmtId="168" fontId="41" fillId="16" borderId="13" xfId="0" applyNumberFormat="1" applyFont="1" applyFill="1" applyBorder="1" applyAlignment="1">
      <alignment horizontal="center" vertical="center"/>
    </xf>
    <xf numFmtId="0" fontId="39" fillId="17" borderId="18" xfId="0" applyFont="1" applyFill="1" applyBorder="1" applyAlignment="1">
      <alignment horizontal="center" vertical="center" wrapText="1"/>
    </xf>
    <xf numFmtId="0" fontId="39" fillId="17" borderId="24" xfId="0" applyFont="1" applyFill="1" applyBorder="1" applyAlignment="1">
      <alignment horizontal="center" vertical="center" wrapText="1"/>
    </xf>
    <xf numFmtId="0" fontId="39" fillId="17" borderId="1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3" xfId="0" applyFont="1" applyBorder="1" applyAlignment="1">
      <alignment horizontal="center" vertical="center" wrapText="1"/>
    </xf>
    <xf numFmtId="0" fontId="44" fillId="16" borderId="18" xfId="0" applyFont="1" applyFill="1" applyBorder="1" applyAlignment="1">
      <alignment horizontal="center" vertical="center"/>
    </xf>
    <xf numFmtId="0" fontId="44" fillId="16" borderId="24" xfId="0" applyFont="1" applyFill="1" applyBorder="1" applyAlignment="1">
      <alignment horizontal="center" vertical="center"/>
    </xf>
    <xf numFmtId="0" fontId="44" fillId="16" borderId="13" xfId="0" applyFont="1" applyFill="1" applyBorder="1" applyAlignment="1">
      <alignment horizontal="center" vertical="center"/>
    </xf>
    <xf numFmtId="0" fontId="42" fillId="3" borderId="18" xfId="0" applyFont="1" applyFill="1" applyBorder="1" applyAlignment="1">
      <alignment horizontal="center" vertical="center" wrapText="1"/>
    </xf>
    <xf numFmtId="0" fontId="42" fillId="3" borderId="24" xfId="0" applyFont="1" applyFill="1" applyBorder="1" applyAlignment="1">
      <alignment horizontal="center" vertical="center" wrapText="1"/>
    </xf>
    <xf numFmtId="0" fontId="42" fillId="3" borderId="13" xfId="0" applyFont="1" applyFill="1" applyBorder="1" applyAlignment="1">
      <alignment horizontal="center" vertical="center" wrapText="1"/>
    </xf>
    <xf numFmtId="0" fontId="2" fillId="16" borderId="1" xfId="0" applyFont="1" applyFill="1" applyBorder="1" applyAlignment="1">
      <alignment horizontal="center" vertical="center"/>
    </xf>
    <xf numFmtId="0" fontId="45" fillId="3" borderId="18" xfId="0" applyFont="1" applyFill="1" applyBorder="1" applyAlignment="1">
      <alignment horizontal="left" vertical="center" wrapText="1"/>
    </xf>
    <xf numFmtId="0" fontId="45" fillId="3" borderId="24" xfId="0" applyFont="1" applyFill="1" applyBorder="1" applyAlignment="1">
      <alignment horizontal="left" vertical="center" wrapText="1"/>
    </xf>
    <xf numFmtId="0" fontId="45" fillId="3" borderId="13" xfId="0" applyFont="1" applyFill="1" applyBorder="1" applyAlignment="1">
      <alignment horizontal="left" vertical="center" wrapText="1"/>
    </xf>
    <xf numFmtId="0" fontId="2" fillId="18" borderId="20" xfId="0" applyFont="1" applyFill="1" applyBorder="1" applyAlignment="1">
      <alignment horizontal="center" vertical="center"/>
    </xf>
    <xf numFmtId="0" fontId="2" fillId="18" borderId="39" xfId="0" applyFont="1" applyFill="1" applyBorder="1" applyAlignment="1">
      <alignment horizontal="center" vertical="center"/>
    </xf>
    <xf numFmtId="0" fontId="2" fillId="18" borderId="12" xfId="0" applyFont="1" applyFill="1" applyBorder="1" applyAlignment="1">
      <alignment horizontal="center" vertical="center"/>
    </xf>
    <xf numFmtId="0" fontId="3" fillId="16" borderId="18" xfId="0" applyFont="1" applyFill="1" applyBorder="1" applyAlignment="1">
      <alignment horizontal="center" vertical="center" wrapText="1"/>
    </xf>
    <xf numFmtId="0" fontId="3" fillId="16" borderId="24" xfId="0" applyFont="1" applyFill="1" applyBorder="1" applyAlignment="1">
      <alignment horizontal="center" vertical="center" wrapText="1"/>
    </xf>
    <xf numFmtId="0" fontId="3" fillId="16" borderId="13" xfId="0" applyFont="1" applyFill="1" applyBorder="1" applyAlignment="1">
      <alignment horizontal="center" vertical="center" wrapText="1"/>
    </xf>
    <xf numFmtId="0" fontId="17" fillId="3" borderId="18" xfId="0" applyFont="1" applyFill="1" applyBorder="1" applyAlignment="1">
      <alignment horizontal="left" vertical="center" wrapText="1"/>
    </xf>
    <xf numFmtId="0" fontId="2" fillId="18" borderId="1" xfId="0" applyFont="1" applyFill="1" applyBorder="1" applyAlignment="1">
      <alignment horizontal="center" vertical="center"/>
    </xf>
    <xf numFmtId="0" fontId="40" fillId="2" borderId="1" xfId="0" applyFont="1" applyFill="1" applyBorder="1" applyAlignment="1">
      <alignment horizontal="center"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13" xfId="0" applyFont="1" applyBorder="1" applyAlignment="1">
      <alignment horizontal="center" vertical="center"/>
    </xf>
    <xf numFmtId="0" fontId="17" fillId="3" borderId="24"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3" fillId="2" borderId="18"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3"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3" xfId="0" applyFont="1" applyFill="1" applyBorder="1" applyAlignment="1">
      <alignment horizontal="center" vertical="center"/>
    </xf>
    <xf numFmtId="0" fontId="3" fillId="0" borderId="1" xfId="0" applyFont="1" applyBorder="1" applyAlignment="1">
      <alignment vertical="center" wrapText="1"/>
    </xf>
    <xf numFmtId="0" fontId="8" fillId="8" borderId="20" xfId="0" applyFont="1" applyFill="1" applyBorder="1" applyAlignment="1">
      <alignment horizontal="left" vertical="center" wrapText="1"/>
    </xf>
    <xf numFmtId="0" fontId="8" fillId="8" borderId="12" xfId="0" applyFont="1" applyFill="1" applyBorder="1" applyAlignment="1">
      <alignment horizontal="left" vertical="center" wrapText="1"/>
    </xf>
    <xf numFmtId="0" fontId="8" fillId="8" borderId="23" xfId="0" applyFont="1" applyFill="1" applyBorder="1" applyAlignment="1">
      <alignment horizontal="left" vertical="center" wrapText="1"/>
    </xf>
    <xf numFmtId="0" fontId="8" fillId="8" borderId="14" xfId="0" applyFont="1" applyFill="1" applyBorder="1" applyAlignment="1">
      <alignment horizontal="left" vertical="center" wrapText="1"/>
    </xf>
    <xf numFmtId="0" fontId="8" fillId="5" borderId="1"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1" fillId="3" borderId="18" xfId="0" applyFont="1" applyFill="1" applyBorder="1" applyAlignment="1">
      <alignment horizontal="center" wrapText="1"/>
    </xf>
    <xf numFmtId="0" fontId="31" fillId="3" borderId="24" xfId="0" applyFont="1" applyFill="1" applyBorder="1" applyAlignment="1">
      <alignment horizontal="center" wrapText="1"/>
    </xf>
    <xf numFmtId="0" fontId="31" fillId="3" borderId="13" xfId="0" applyFont="1" applyFill="1" applyBorder="1" applyAlignment="1">
      <alignment horizontal="center" wrapText="1"/>
    </xf>
    <xf numFmtId="0" fontId="6" fillId="16" borderId="18" xfId="0" applyFont="1" applyFill="1" applyBorder="1" applyAlignment="1">
      <alignment horizontal="center" vertical="center" wrapText="1"/>
    </xf>
    <xf numFmtId="0" fontId="6" fillId="16" borderId="24" xfId="0" applyFont="1" applyFill="1" applyBorder="1" applyAlignment="1">
      <alignment horizontal="center" vertical="center" wrapText="1"/>
    </xf>
    <xf numFmtId="0" fontId="6" fillId="16" borderId="13" xfId="0" applyFont="1" applyFill="1" applyBorder="1" applyAlignment="1">
      <alignment horizontal="center" vertical="center" wrapText="1"/>
    </xf>
    <xf numFmtId="0" fontId="8" fillId="8" borderId="18" xfId="0" applyFont="1" applyFill="1" applyBorder="1" applyAlignment="1">
      <alignment horizontal="left" vertical="center" wrapText="1"/>
    </xf>
    <xf numFmtId="0" fontId="8" fillId="8" borderId="13" xfId="0" applyFont="1" applyFill="1" applyBorder="1" applyAlignment="1">
      <alignment horizontal="left" vertical="center" wrapText="1"/>
    </xf>
    <xf numFmtId="0" fontId="1" fillId="2" borderId="1" xfId="0" applyFont="1" applyFill="1" applyBorder="1" applyAlignment="1">
      <alignment horizontal="center" wrapText="1"/>
    </xf>
    <xf numFmtId="0" fontId="10" fillId="4"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0" fontId="13" fillId="8" borderId="1" xfId="0" applyFont="1" applyFill="1" applyBorder="1" applyAlignment="1">
      <alignment horizontal="left" vertical="center" wrapText="1"/>
    </xf>
    <xf numFmtId="0" fontId="31" fillId="2" borderId="1" xfId="0" applyFont="1" applyFill="1" applyBorder="1" applyAlignment="1">
      <alignment horizontal="center" wrapText="1"/>
    </xf>
    <xf numFmtId="0" fontId="9" fillId="8" borderId="1" xfId="0" applyFont="1" applyFill="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8" fillId="5" borderId="18"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8" fillId="8" borderId="18" xfId="0" applyFont="1" applyFill="1" applyBorder="1" applyAlignment="1">
      <alignment horizontal="center" vertical="center"/>
    </xf>
    <xf numFmtId="0" fontId="8" fillId="8" borderId="13" xfId="0" applyFont="1" applyFill="1" applyBorder="1" applyAlignment="1">
      <alignment horizontal="center" vertical="center"/>
    </xf>
    <xf numFmtId="0" fontId="11" fillId="0" borderId="2" xfId="0" applyFont="1" applyBorder="1" applyAlignment="1">
      <alignment vertical="center" wrapText="1"/>
    </xf>
    <xf numFmtId="0" fontId="30" fillId="0" borderId="3" xfId="0" applyFont="1" applyBorder="1" applyAlignment="1">
      <alignment vertical="center" wrapText="1"/>
    </xf>
    <xf numFmtId="0" fontId="8" fillId="8" borderId="21" xfId="0" applyFont="1" applyFill="1" applyBorder="1" applyAlignment="1">
      <alignment horizontal="left" vertical="center" wrapText="1"/>
    </xf>
    <xf numFmtId="0" fontId="8" fillId="8" borderId="22" xfId="0" applyFont="1" applyFill="1" applyBorder="1" applyAlignment="1">
      <alignment horizontal="left" vertical="center" wrapText="1"/>
    </xf>
    <xf numFmtId="0" fontId="3" fillId="3" borderId="2" xfId="0" applyFont="1" applyFill="1" applyBorder="1" applyAlignment="1">
      <alignment vertical="center" wrapText="1"/>
    </xf>
    <xf numFmtId="0" fontId="3" fillId="3" borderId="19" xfId="0" applyFont="1" applyFill="1" applyBorder="1" applyAlignment="1">
      <alignment vertical="center" wrapText="1"/>
    </xf>
    <xf numFmtId="0" fontId="3" fillId="3" borderId="3" xfId="0" applyFont="1" applyFill="1" applyBorder="1" applyAlignment="1">
      <alignment vertical="center" wrapText="1"/>
    </xf>
    <xf numFmtId="0" fontId="8" fillId="0" borderId="2" xfId="3" applyFont="1" applyBorder="1" applyAlignment="1">
      <alignment vertical="center" wrapText="1"/>
    </xf>
    <xf numFmtId="0" fontId="29" fillId="0" borderId="3" xfId="3" applyFont="1" applyBorder="1" applyAlignment="1">
      <alignment vertical="center" wrapText="1"/>
    </xf>
    <xf numFmtId="0" fontId="32" fillId="3" borderId="20"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3" borderId="12" xfId="0" applyFont="1" applyFill="1" applyBorder="1" applyAlignment="1">
      <alignment horizontal="center" vertical="center" wrapText="1"/>
    </xf>
    <xf numFmtId="0" fontId="32" fillId="3" borderId="23" xfId="0" applyFont="1" applyFill="1" applyBorder="1" applyAlignment="1">
      <alignment horizontal="center" vertical="center" wrapText="1"/>
    </xf>
    <xf numFmtId="0" fontId="32" fillId="3" borderId="40"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1" fillId="3" borderId="20" xfId="0" applyFont="1" applyFill="1" applyBorder="1" applyAlignment="1">
      <alignment horizontal="center" wrapText="1"/>
    </xf>
    <xf numFmtId="0" fontId="1" fillId="3" borderId="39" xfId="0" applyFont="1" applyFill="1" applyBorder="1" applyAlignment="1">
      <alignment horizontal="center" wrapText="1"/>
    </xf>
    <xf numFmtId="0" fontId="1" fillId="3" borderId="12" xfId="0" applyFont="1" applyFill="1" applyBorder="1" applyAlignment="1">
      <alignment horizontal="center" wrapText="1"/>
    </xf>
    <xf numFmtId="0" fontId="1" fillId="3" borderId="23" xfId="0" applyFont="1" applyFill="1" applyBorder="1" applyAlignment="1">
      <alignment horizontal="center" wrapText="1"/>
    </xf>
    <xf numFmtId="0" fontId="1" fillId="3" borderId="40" xfId="0" applyFont="1" applyFill="1" applyBorder="1" applyAlignment="1">
      <alignment horizontal="center" wrapText="1"/>
    </xf>
    <xf numFmtId="0" fontId="1" fillId="3" borderId="14" xfId="0" applyFont="1" applyFill="1" applyBorder="1" applyAlignment="1">
      <alignment horizontal="center" wrapText="1"/>
    </xf>
    <xf numFmtId="0" fontId="34" fillId="16" borderId="1" xfId="0" applyFont="1" applyFill="1" applyBorder="1" applyAlignment="1">
      <alignment horizontal="center" vertical="center" wrapText="1"/>
    </xf>
    <xf numFmtId="0" fontId="38" fillId="12" borderId="1" xfId="0" applyFont="1" applyFill="1" applyBorder="1" applyAlignment="1">
      <alignment horizontal="center" vertical="center" wrapText="1"/>
    </xf>
    <xf numFmtId="0" fontId="37" fillId="12" borderId="1" xfId="0" applyFont="1" applyFill="1" applyBorder="1" applyAlignment="1">
      <alignment horizontal="center" vertical="center" wrapText="1"/>
    </xf>
    <xf numFmtId="0" fontId="1" fillId="16" borderId="1" xfId="0" applyFont="1" applyFill="1" applyBorder="1" applyAlignment="1">
      <alignment horizontal="left" wrapText="1"/>
    </xf>
    <xf numFmtId="0" fontId="35" fillId="2"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1" fillId="4" borderId="1" xfId="0" applyFont="1" applyFill="1" applyBorder="1" applyAlignment="1">
      <alignment horizontal="center" wrapText="1"/>
    </xf>
    <xf numFmtId="168" fontId="25" fillId="16" borderId="1" xfId="0" applyNumberFormat="1" applyFont="1" applyFill="1" applyBorder="1" applyAlignment="1">
      <alignment horizontal="center" vertical="center" shrinkToFit="1"/>
    </xf>
    <xf numFmtId="168" fontId="12" fillId="16" borderId="1" xfId="0" applyNumberFormat="1" applyFont="1" applyFill="1" applyBorder="1" applyAlignment="1">
      <alignment horizontal="center" vertical="center" shrinkToFit="1"/>
    </xf>
    <xf numFmtId="0" fontId="6" fillId="6"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7" fillId="4" borderId="2" xfId="0" applyFont="1" applyFill="1" applyBorder="1" applyAlignment="1">
      <alignment horizontal="left" vertical="center" wrapText="1"/>
    </xf>
    <xf numFmtId="0" fontId="0" fillId="0" borderId="24" xfId="0" applyBorder="1" applyAlignment="1">
      <alignment horizontal="center" vertical="top"/>
    </xf>
    <xf numFmtId="0" fontId="3" fillId="0" borderId="19" xfId="0" applyFont="1" applyBorder="1" applyAlignment="1">
      <alignment horizontal="left" vertical="center" wrapText="1"/>
    </xf>
    <xf numFmtId="0" fontId="8" fillId="5" borderId="20" xfId="0" applyFont="1" applyFill="1" applyBorder="1" applyAlignment="1">
      <alignment horizontal="left" vertical="center" wrapText="1"/>
    </xf>
    <xf numFmtId="0" fontId="8" fillId="5" borderId="12" xfId="0" applyFont="1" applyFill="1" applyBorder="1" applyAlignment="1">
      <alignment horizontal="left" vertical="center" wrapText="1"/>
    </xf>
    <xf numFmtId="0" fontId="8" fillId="5" borderId="21" xfId="0" applyFont="1" applyFill="1" applyBorder="1" applyAlignment="1">
      <alignment horizontal="left" vertical="center" wrapText="1"/>
    </xf>
    <xf numFmtId="0" fontId="8" fillId="5" borderId="22"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3" fillId="0" borderId="19" xfId="0" applyFont="1" applyBorder="1" applyAlignment="1">
      <alignment vertical="center" wrapText="1"/>
    </xf>
    <xf numFmtId="0" fontId="11" fillId="0" borderId="19" xfId="0" applyFont="1" applyBorder="1" applyAlignment="1">
      <alignment vertical="center" wrapText="1"/>
    </xf>
    <xf numFmtId="0" fontId="11" fillId="0" borderId="3" xfId="0" applyFont="1" applyBorder="1" applyAlignment="1">
      <alignment vertical="center" wrapText="1"/>
    </xf>
    <xf numFmtId="0" fontId="1" fillId="3" borderId="18" xfId="0" applyFont="1" applyFill="1" applyBorder="1" applyAlignment="1">
      <alignment horizontal="center" wrapText="1"/>
    </xf>
    <xf numFmtId="0" fontId="1" fillId="3" borderId="24" xfId="0" applyFont="1" applyFill="1" applyBorder="1" applyAlignment="1">
      <alignment horizontal="center" wrapText="1"/>
    </xf>
    <xf numFmtId="0" fontId="1" fillId="3" borderId="13" xfId="0" applyFont="1" applyFill="1" applyBorder="1" applyAlignment="1">
      <alignment horizontal="center" wrapText="1"/>
    </xf>
    <xf numFmtId="0" fontId="8" fillId="0" borderId="2" xfId="3" applyFont="1" applyBorder="1" applyAlignment="1">
      <alignment horizontal="left" vertical="center" wrapText="1"/>
    </xf>
    <xf numFmtId="0" fontId="8" fillId="0" borderId="19" xfId="3" applyFont="1" applyBorder="1" applyAlignment="1">
      <alignment horizontal="left" vertical="center" wrapText="1"/>
    </xf>
    <xf numFmtId="0" fontId="8" fillId="0" borderId="3" xfId="3" applyFont="1" applyBorder="1" applyAlignment="1">
      <alignment horizontal="left" vertical="center" wrapText="1"/>
    </xf>
    <xf numFmtId="0" fontId="8" fillId="8" borderId="20"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21" xfId="0" applyFont="1" applyFill="1" applyBorder="1" applyAlignment="1">
      <alignment horizontal="center" vertical="center" wrapText="1"/>
    </xf>
    <xf numFmtId="0" fontId="8" fillId="8" borderId="22" xfId="0" applyFont="1" applyFill="1" applyBorder="1" applyAlignment="1">
      <alignment horizontal="center" vertical="center" wrapText="1"/>
    </xf>
    <xf numFmtId="0" fontId="8" fillId="8" borderId="23"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3" fillId="0" borderId="2" xfId="3" applyFont="1" applyBorder="1" applyAlignment="1">
      <alignment horizontal="center" vertical="center" wrapText="1"/>
    </xf>
    <xf numFmtId="0" fontId="23" fillId="0" borderId="3" xfId="3"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8" borderId="20" xfId="0" applyFont="1" applyFill="1" applyBorder="1" applyAlignment="1">
      <alignment horizontal="left" vertical="center" wrapText="1"/>
    </xf>
    <xf numFmtId="0" fontId="9" fillId="8" borderId="12" xfId="0" applyFont="1" applyFill="1" applyBorder="1" applyAlignment="1">
      <alignment horizontal="left" vertical="center" wrapText="1"/>
    </xf>
    <xf numFmtId="0" fontId="9" fillId="8" borderId="23" xfId="0" applyFont="1" applyFill="1" applyBorder="1" applyAlignment="1">
      <alignment horizontal="left" vertical="center" wrapText="1"/>
    </xf>
    <xf numFmtId="0" fontId="9" fillId="8" borderId="14" xfId="0" applyFont="1" applyFill="1" applyBorder="1" applyAlignment="1">
      <alignment horizontal="left" vertical="center"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9" xfId="0" applyFont="1" applyFill="1" applyBorder="1" applyAlignment="1">
      <alignment horizontal="left" wrapText="1"/>
    </xf>
    <xf numFmtId="0" fontId="4" fillId="3" borderId="6" xfId="0" applyFont="1" applyFill="1" applyBorder="1" applyAlignment="1">
      <alignment horizontal="center" vertical="top" wrapText="1"/>
    </xf>
    <xf numFmtId="0" fontId="4" fillId="3" borderId="7" xfId="0" applyFont="1" applyFill="1" applyBorder="1" applyAlignment="1">
      <alignment horizontal="center" vertical="top" wrapText="1"/>
    </xf>
    <xf numFmtId="0" fontId="1" fillId="3" borderId="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4" borderId="8" xfId="0" applyFont="1" applyFill="1" applyBorder="1" applyAlignment="1">
      <alignment horizontal="center" wrapText="1"/>
    </xf>
    <xf numFmtId="164" fontId="12" fillId="10" borderId="1" xfId="0" applyNumberFormat="1" applyFont="1" applyFill="1" applyBorder="1" applyAlignment="1">
      <alignment horizontal="center" vertical="center" shrinkToFit="1"/>
    </xf>
    <xf numFmtId="164" fontId="12" fillId="10" borderId="11" xfId="0" applyNumberFormat="1" applyFont="1" applyFill="1" applyBorder="1" applyAlignment="1">
      <alignment horizontal="center" vertical="center" shrinkToFit="1"/>
    </xf>
    <xf numFmtId="0" fontId="5" fillId="2" borderId="8" xfId="0" applyFont="1" applyFill="1" applyBorder="1" applyAlignment="1">
      <alignment horizontal="right" vertical="center" wrapText="1"/>
    </xf>
    <xf numFmtId="0" fontId="5" fillId="2" borderId="1" xfId="0" applyFont="1" applyFill="1" applyBorder="1" applyAlignment="1">
      <alignment horizontal="right" vertical="center" wrapText="1"/>
    </xf>
    <xf numFmtId="0" fontId="6" fillId="5" borderId="1"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5" borderId="1" xfId="0" applyFont="1" applyFill="1" applyBorder="1" applyAlignment="1">
      <alignment vertical="center" wrapText="1"/>
    </xf>
    <xf numFmtId="0" fontId="2" fillId="5" borderId="1" xfId="0" applyFont="1" applyFill="1" applyBorder="1" applyAlignment="1">
      <alignment vertical="center" wrapText="1"/>
    </xf>
    <xf numFmtId="0" fontId="2" fillId="5" borderId="11" xfId="0" applyFont="1" applyFill="1" applyBorder="1" applyAlignment="1">
      <alignment vertical="center" wrapText="1"/>
    </xf>
    <xf numFmtId="0" fontId="6" fillId="6" borderId="1" xfId="0" applyFont="1" applyFill="1" applyBorder="1" applyAlignment="1">
      <alignment horizontal="center" vertical="center" wrapText="1"/>
    </xf>
    <xf numFmtId="0" fontId="7" fillId="4" borderId="8"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 fillId="2" borderId="8" xfId="0" applyFont="1" applyFill="1" applyBorder="1" applyAlignment="1">
      <alignment horizontal="center" wrapText="1"/>
    </xf>
    <xf numFmtId="0" fontId="10" fillId="4" borderId="8"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9" fillId="8"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2" fontId="2" fillId="3" borderId="1" xfId="0" applyNumberFormat="1" applyFont="1" applyFill="1" applyBorder="1" applyAlignment="1">
      <alignment horizontal="center" vertical="center" shrinkToFit="1"/>
    </xf>
    <xf numFmtId="165" fontId="2" fillId="0" borderId="1" xfId="0" applyNumberFormat="1" applyFont="1" applyBorder="1" applyAlignment="1">
      <alignment horizontal="center" vertical="center" shrinkToFit="1"/>
    </xf>
    <xf numFmtId="0" fontId="8" fillId="0" borderId="1" xfId="0" applyFont="1" applyBorder="1" applyAlignment="1">
      <alignment horizontal="justify" vertical="center" wrapText="1"/>
    </xf>
    <xf numFmtId="0" fontId="6" fillId="0" borderId="8" xfId="0" applyFont="1" applyBorder="1" applyAlignment="1">
      <alignment horizontal="right" vertical="center" wrapText="1"/>
    </xf>
    <xf numFmtId="0" fontId="6" fillId="0" borderId="1" xfId="0" applyFont="1" applyBorder="1" applyAlignment="1">
      <alignment horizontal="right" vertical="center" wrapText="1"/>
    </xf>
    <xf numFmtId="9" fontId="3" fillId="0" borderId="8" xfId="0" applyNumberFormat="1" applyFont="1" applyBorder="1" applyAlignment="1">
      <alignment horizontal="right" vertical="center" shrinkToFit="1"/>
    </xf>
    <xf numFmtId="9" fontId="3" fillId="0" borderId="1" xfId="0" applyNumberFormat="1" applyFont="1" applyBorder="1" applyAlignment="1">
      <alignment horizontal="right" vertical="center" shrinkToFit="1"/>
    </xf>
    <xf numFmtId="0" fontId="6" fillId="10" borderId="8" xfId="0" applyFont="1" applyFill="1" applyBorder="1" applyAlignment="1">
      <alignment horizontal="right" vertical="center" wrapText="1"/>
    </xf>
    <xf numFmtId="0" fontId="6" fillId="10" borderId="1" xfId="0" applyFont="1" applyFill="1" applyBorder="1" applyAlignment="1">
      <alignment horizontal="right" vertical="center" wrapText="1"/>
    </xf>
    <xf numFmtId="0" fontId="8" fillId="12" borderId="8" xfId="0" applyFont="1" applyFill="1" applyBorder="1" applyAlignment="1">
      <alignment horizontal="left" vertical="center" wrapText="1" indent="1"/>
    </xf>
    <xf numFmtId="0" fontId="8" fillId="12" borderId="1" xfId="0" applyFont="1" applyFill="1" applyBorder="1" applyAlignment="1">
      <alignment horizontal="left" vertical="center" wrapText="1" indent="1"/>
    </xf>
    <xf numFmtId="0" fontId="6" fillId="12" borderId="1" xfId="0" applyFont="1" applyFill="1" applyBorder="1" applyAlignment="1">
      <alignment horizontal="left" vertical="center" wrapText="1"/>
    </xf>
    <xf numFmtId="0" fontId="6" fillId="12" borderId="11" xfId="0" applyFont="1" applyFill="1" applyBorder="1" applyAlignment="1">
      <alignment horizontal="left" vertical="center" wrapText="1"/>
    </xf>
    <xf numFmtId="0" fontId="6" fillId="10" borderId="8"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11" xfId="0" applyFont="1" applyFill="1" applyBorder="1" applyAlignment="1">
      <alignment horizontal="center" vertical="center" wrapText="1"/>
    </xf>
    <xf numFmtId="0" fontId="8"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11" xfId="0" applyFont="1" applyBorder="1" applyAlignment="1">
      <alignment horizontal="left" vertical="center" wrapText="1"/>
    </xf>
    <xf numFmtId="0" fontId="6" fillId="13" borderId="1" xfId="0" applyFont="1" applyFill="1" applyBorder="1" applyAlignment="1">
      <alignment horizontal="right" vertical="center" wrapText="1"/>
    </xf>
    <xf numFmtId="0" fontId="16"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11" xfId="0" applyFont="1" applyFill="1" applyBorder="1" applyAlignment="1">
      <alignment horizontal="center" vertical="center" wrapText="1"/>
    </xf>
    <xf numFmtId="0" fontId="18" fillId="0" borderId="1" xfId="0" applyFont="1" applyBorder="1" applyAlignment="1">
      <alignment horizontal="center" vertical="center" wrapText="1"/>
    </xf>
    <xf numFmtId="6" fontId="15" fillId="0" borderId="1" xfId="0" applyNumberFormat="1" applyFont="1" applyBorder="1" applyAlignment="1">
      <alignment horizontal="center" vertical="center" wrapText="1"/>
    </xf>
    <xf numFmtId="6" fontId="15" fillId="0" borderId="1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8" fillId="0" borderId="11" xfId="0" applyFont="1" applyBorder="1" applyAlignment="1">
      <alignment horizontal="center" vertical="center" wrapText="1"/>
    </xf>
    <xf numFmtId="0" fontId="8" fillId="14" borderId="1" xfId="0" applyFont="1" applyFill="1" applyBorder="1" applyAlignment="1">
      <alignment horizontal="left" vertical="center" wrapText="1"/>
    </xf>
    <xf numFmtId="0" fontId="8" fillId="14" borderId="11" xfId="0" applyFont="1" applyFill="1" applyBorder="1" applyAlignment="1">
      <alignment horizontal="left" vertical="center" wrapText="1"/>
    </xf>
    <xf numFmtId="0" fontId="7" fillId="10" borderId="8"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0" fontId="3" fillId="0" borderId="11" xfId="0" applyFont="1" applyBorder="1" applyAlignment="1">
      <alignment horizontal="center" vertical="top" wrapText="1"/>
    </xf>
    <xf numFmtId="0" fontId="22" fillId="2" borderId="15" xfId="0" applyFont="1" applyFill="1" applyBorder="1" applyAlignment="1">
      <alignment horizontal="center" vertical="top" wrapText="1"/>
    </xf>
    <xf numFmtId="0" fontId="22" fillId="2" borderId="16" xfId="0" applyFont="1" applyFill="1" applyBorder="1" applyAlignment="1">
      <alignment horizontal="center" vertical="top" wrapText="1"/>
    </xf>
    <xf numFmtId="0" fontId="22" fillId="2" borderId="17" xfId="0" applyFont="1" applyFill="1" applyBorder="1" applyAlignment="1">
      <alignment horizontal="center" vertical="top" wrapText="1"/>
    </xf>
    <xf numFmtId="1" fontId="2" fillId="3" borderId="8" xfId="0" applyNumberFormat="1" applyFont="1" applyFill="1" applyBorder="1" applyAlignment="1">
      <alignment horizontal="center" vertical="center" shrinkToFit="1"/>
    </xf>
    <xf numFmtId="1" fontId="2" fillId="3" borderId="8" xfId="0" applyNumberFormat="1" applyFont="1" applyFill="1" applyBorder="1" applyAlignment="1">
      <alignment vertical="center" shrinkToFit="1"/>
    </xf>
    <xf numFmtId="0" fontId="2" fillId="0" borderId="8"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vertical="center" wrapText="1"/>
    </xf>
    <xf numFmtId="0" fontId="10" fillId="10" borderId="1" xfId="0" applyFont="1" applyFill="1" applyBorder="1" applyAlignment="1">
      <alignment horizontal="center" vertical="top" wrapText="1"/>
    </xf>
    <xf numFmtId="0" fontId="7" fillId="10" borderId="1" xfId="0" applyFont="1" applyFill="1" applyBorder="1" applyAlignment="1">
      <alignment horizontal="left" vertical="top" wrapText="1" indent="12"/>
    </xf>
    <xf numFmtId="0" fontId="7" fillId="10" borderId="11" xfId="0" applyFont="1" applyFill="1" applyBorder="1" applyAlignment="1">
      <alignment horizontal="left" vertical="top" wrapText="1" indent="12"/>
    </xf>
    <xf numFmtId="0" fontId="21"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0" fillId="2" borderId="8" xfId="0" applyFont="1" applyFill="1" applyBorder="1" applyAlignment="1">
      <alignment horizontal="center" vertical="top" wrapText="1"/>
    </xf>
    <xf numFmtId="0" fontId="10" fillId="2" borderId="1" xfId="0" applyFont="1" applyFill="1" applyBorder="1" applyAlignment="1">
      <alignment horizontal="center" vertical="top" wrapText="1"/>
    </xf>
    <xf numFmtId="0" fontId="10" fillId="2" borderId="11" xfId="0" applyFont="1" applyFill="1" applyBorder="1" applyAlignment="1">
      <alignment horizontal="center" vertical="top" wrapText="1"/>
    </xf>
    <xf numFmtId="0" fontId="7" fillId="0" borderId="1" xfId="0" applyFont="1" applyBorder="1" applyAlignment="1">
      <alignment horizontal="left" vertical="center" wrapText="1"/>
    </xf>
    <xf numFmtId="0" fontId="7" fillId="0" borderId="11" xfId="0" applyFont="1" applyBorder="1" applyAlignment="1">
      <alignment horizontal="left" vertical="center" wrapText="1"/>
    </xf>
    <xf numFmtId="0" fontId="7" fillId="2" borderId="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1" fontId="20" fillId="0" borderId="1" xfId="0" applyNumberFormat="1" applyFont="1" applyBorder="1" applyAlignment="1">
      <alignment horizontal="left" vertical="center" shrinkToFit="1"/>
    </xf>
    <xf numFmtId="1" fontId="20" fillId="0" borderId="11" xfId="0" applyNumberFormat="1" applyFont="1" applyBorder="1" applyAlignment="1">
      <alignment horizontal="left" vertical="center" shrinkToFit="1"/>
    </xf>
    <xf numFmtId="0" fontId="2" fillId="4" borderId="1" xfId="0" applyFont="1" applyFill="1" applyBorder="1" applyAlignment="1">
      <alignment horizontal="center" vertical="top"/>
    </xf>
    <xf numFmtId="0" fontId="5" fillId="2" borderId="1" xfId="0" applyFont="1" applyFill="1" applyBorder="1" applyAlignment="1">
      <alignment horizontal="center" vertical="center"/>
    </xf>
    <xf numFmtId="0" fontId="3" fillId="17" borderId="1" xfId="0" applyFont="1" applyFill="1" applyBorder="1" applyAlignment="1">
      <alignment horizontal="center" vertical="center" wrapText="1"/>
    </xf>
    <xf numFmtId="0" fontId="3" fillId="16" borderId="1" xfId="0" applyFont="1" applyFill="1" applyBorder="1" applyAlignment="1">
      <alignment horizontal="center" vertical="top"/>
    </xf>
    <xf numFmtId="0" fontId="2" fillId="0" borderId="18" xfId="0" applyFont="1" applyBorder="1" applyAlignment="1">
      <alignment horizontal="center" vertical="top"/>
    </xf>
    <xf numFmtId="0" fontId="2" fillId="0" borderId="24" xfId="0" applyFont="1" applyBorder="1" applyAlignment="1">
      <alignment horizontal="center" vertical="top"/>
    </xf>
    <xf numFmtId="0" fontId="2" fillId="0" borderId="13" xfId="0" applyFont="1" applyBorder="1" applyAlignment="1">
      <alignment horizontal="center" vertical="top"/>
    </xf>
    <xf numFmtId="0" fontId="44" fillId="16" borderId="1" xfId="0" applyFont="1" applyFill="1" applyBorder="1" applyAlignment="1">
      <alignment horizontal="center" vertical="center" wrapText="1"/>
    </xf>
    <xf numFmtId="8" fontId="3" fillId="0" borderId="1" xfId="0" applyNumberFormat="1" applyFont="1" applyBorder="1" applyAlignment="1">
      <alignment horizontal="center" vertical="center" wrapText="1"/>
    </xf>
    <xf numFmtId="0" fontId="2" fillId="17" borderId="1" xfId="0" applyFont="1" applyFill="1" applyBorder="1" applyAlignment="1">
      <alignment horizontal="center" vertical="center" wrapText="1"/>
    </xf>
    <xf numFmtId="0" fontId="3" fillId="17" borderId="18" xfId="0" applyFont="1" applyFill="1" applyBorder="1" applyAlignment="1">
      <alignment horizontal="center" vertical="center"/>
    </xf>
    <xf numFmtId="0" fontId="3" fillId="17" borderId="13" xfId="0" applyFont="1" applyFill="1" applyBorder="1" applyAlignment="1">
      <alignment horizontal="center" vertical="center"/>
    </xf>
    <xf numFmtId="0" fontId="3" fillId="17" borderId="1" xfId="0" applyFont="1" applyFill="1" applyBorder="1" applyAlignment="1">
      <alignment horizontal="center" vertical="center" wrapText="1"/>
    </xf>
    <xf numFmtId="0" fontId="47" fillId="2" borderId="20" xfId="0" applyFont="1" applyFill="1" applyBorder="1" applyAlignment="1">
      <alignment horizontal="center" vertical="center"/>
    </xf>
    <xf numFmtId="0" fontId="47" fillId="2" borderId="39" xfId="0" applyFont="1" applyFill="1" applyBorder="1" applyAlignment="1">
      <alignment horizontal="center" vertical="center"/>
    </xf>
    <xf numFmtId="8" fontId="3" fillId="0" borderId="0" xfId="0" applyNumberFormat="1" applyFont="1" applyBorder="1" applyAlignment="1">
      <alignment horizontal="center" vertical="center" wrapText="1"/>
    </xf>
    <xf numFmtId="168" fontId="41" fillId="16"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3" fillId="17" borderId="24" xfId="0" applyFont="1" applyFill="1" applyBorder="1" applyAlignment="1">
      <alignment horizontal="center" vertical="center"/>
    </xf>
    <xf numFmtId="0" fontId="2" fillId="3" borderId="18" xfId="0" applyFont="1" applyFill="1" applyBorder="1" applyAlignment="1">
      <alignment horizontal="center" vertical="top"/>
    </xf>
    <xf numFmtId="0" fontId="2" fillId="3" borderId="24" xfId="0" applyFont="1" applyFill="1" applyBorder="1" applyAlignment="1">
      <alignment horizontal="center" vertical="top"/>
    </xf>
    <xf numFmtId="0" fontId="2" fillId="3" borderId="13" xfId="0" applyFont="1" applyFill="1" applyBorder="1" applyAlignment="1">
      <alignment horizontal="center" vertical="top"/>
    </xf>
  </cellXfs>
  <cellStyles count="6">
    <cellStyle name="Hyperlink" xfId="1" builtinId="8"/>
    <cellStyle name="Hyperlink 2" xfId="2"/>
    <cellStyle name="Hyperlink 2 2" xfId="5"/>
    <cellStyle name="Hyperlink 3" xfId="4"/>
    <cellStyle name="Normal" xfId="0" builtinId="0"/>
    <cellStyle name="Normal 2" xfId="3"/>
  </cellStyles>
  <dxfs count="0"/>
  <tableStyles count="0" defaultTableStyle="TableStyleMedium9" defaultPivotStyle="PivotStyleLight16"/>
  <colors>
    <mruColors>
      <color rgb="FFD0A867"/>
      <color rgb="FF2E3D50"/>
      <color rgb="FFFFFBF5"/>
      <color rgb="FFD4AF37"/>
      <color rgb="FFD7B791"/>
      <color rgb="FF0D1826"/>
      <color rgb="FFB9793B"/>
      <color rgb="FFF29544"/>
      <color rgb="FF8894A2"/>
      <color rgb="FFFEEE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xdr:col>
      <xdr:colOff>270599</xdr:colOff>
      <xdr:row>171</xdr:row>
      <xdr:rowOff>147205</xdr:rowOff>
    </xdr:from>
    <xdr:to>
      <xdr:col>12</xdr:col>
      <xdr:colOff>1061648</xdr:colOff>
      <xdr:row>178</xdr:row>
      <xdr:rowOff>191376</xdr:rowOff>
    </xdr:to>
    <xdr:pic>
      <xdr:nvPicPr>
        <xdr:cNvPr id="2" name="Picture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alphaModFix amt="5000"/>
          <a:extLst>
            <a:ext uri="{28A0092B-C50C-407E-A947-70E740481C1C}">
              <a14:useLocalDpi xmlns="" xmlns:a14="http://schemas.microsoft.com/office/drawing/2010/main" val="0"/>
            </a:ext>
          </a:extLst>
        </a:blip>
        <a:stretch>
          <a:fillRect/>
        </a:stretch>
      </xdr:blipFill>
      <xdr:spPr>
        <a:xfrm>
          <a:off x="1842135" y="98632010"/>
          <a:ext cx="7962900" cy="2121535"/>
        </a:xfrm>
        <a:prstGeom prst="rect">
          <a:avLst/>
        </a:prstGeom>
      </xdr:spPr>
    </xdr:pic>
    <xdr:clientData/>
  </xdr:twoCellAnchor>
  <xdr:oneCellAnchor>
    <xdr:from>
      <xdr:col>1</xdr:col>
      <xdr:colOff>343379</xdr:colOff>
      <xdr:row>172</xdr:row>
      <xdr:rowOff>61385</xdr:rowOff>
    </xdr:from>
    <xdr:ext cx="165021" cy="168753"/>
    <xdr:pic>
      <xdr:nvPicPr>
        <xdr:cNvPr id="3" name="image7.jpeg">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619125" y="98755835"/>
          <a:ext cx="165100" cy="168910"/>
        </a:xfrm>
        <a:prstGeom prst="rect">
          <a:avLst/>
        </a:prstGeom>
      </xdr:spPr>
    </xdr:pic>
    <xdr:clientData/>
  </xdr:oneCellAnchor>
  <xdr:oneCellAnchor>
    <xdr:from>
      <xdr:col>1</xdr:col>
      <xdr:colOff>338398</xdr:colOff>
      <xdr:row>173</xdr:row>
      <xdr:rowOff>62046</xdr:rowOff>
    </xdr:from>
    <xdr:ext cx="168753" cy="168753"/>
    <xdr:pic>
      <xdr:nvPicPr>
        <xdr:cNvPr id="4" name="image8.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614045" y="99099370"/>
          <a:ext cx="168910" cy="168910"/>
        </a:xfrm>
        <a:prstGeom prst="rect">
          <a:avLst/>
        </a:prstGeom>
      </xdr:spPr>
    </xdr:pic>
    <xdr:clientData/>
  </xdr:oneCellAnchor>
  <xdr:oneCellAnchor>
    <xdr:from>
      <xdr:col>1</xdr:col>
      <xdr:colOff>338398</xdr:colOff>
      <xdr:row>174</xdr:row>
      <xdr:rowOff>67085</xdr:rowOff>
    </xdr:from>
    <xdr:ext cx="168753" cy="168753"/>
    <xdr:pic>
      <xdr:nvPicPr>
        <xdr:cNvPr id="5" name="image9.png">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614045" y="99395280"/>
          <a:ext cx="168910" cy="168910"/>
        </a:xfrm>
        <a:prstGeom prst="rect">
          <a:avLst/>
        </a:prstGeom>
      </xdr:spPr>
    </xdr:pic>
    <xdr:clientData/>
  </xdr:oneCellAnchor>
  <xdr:oneCellAnchor>
    <xdr:from>
      <xdr:col>1</xdr:col>
      <xdr:colOff>338398</xdr:colOff>
      <xdr:row>175</xdr:row>
      <xdr:rowOff>68516</xdr:rowOff>
    </xdr:from>
    <xdr:ext cx="168753" cy="168753"/>
    <xdr:pic>
      <xdr:nvPicPr>
        <xdr:cNvPr id="6" name="image10.png">
          <a:extLst>
            <a:ext uri="{FF2B5EF4-FFF2-40B4-BE49-F238E27FC236}">
              <a16:creationId xmlns="" xmlns:a16="http://schemas.microsoft.com/office/drawing/2014/main" id="{00000000-0008-0000-0100-000006000000}"/>
            </a:ext>
          </a:extLst>
        </xdr:cNvPr>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tretch>
          <a:fillRect/>
        </a:stretch>
      </xdr:blipFill>
      <xdr:spPr>
        <a:xfrm>
          <a:off x="614045" y="99725480"/>
          <a:ext cx="168910" cy="168910"/>
        </a:xfrm>
        <a:prstGeom prst="rect">
          <a:avLst/>
        </a:prstGeom>
      </xdr:spPr>
    </xdr:pic>
    <xdr:clientData/>
  </xdr:oneCellAnchor>
  <xdr:oneCellAnchor>
    <xdr:from>
      <xdr:col>1</xdr:col>
      <xdr:colOff>338398</xdr:colOff>
      <xdr:row>177</xdr:row>
      <xdr:rowOff>60079</xdr:rowOff>
    </xdr:from>
    <xdr:ext cx="168753" cy="168753"/>
    <xdr:pic>
      <xdr:nvPicPr>
        <xdr:cNvPr id="7" name="image12.png">
          <a:extLst>
            <a:ext uri="{FF2B5EF4-FFF2-40B4-BE49-F238E27FC236}">
              <a16:creationId xmlns="" xmlns:a16="http://schemas.microsoft.com/office/drawing/2014/main" id="{00000000-0008-0000-0100-000007000000}"/>
            </a:ext>
          </a:extLst>
        </xdr:cNvPr>
        <xdr:cNvPicPr>
          <a:picLocks noChangeAspect="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tretch>
          <a:fillRect/>
        </a:stretch>
      </xdr:blipFill>
      <xdr:spPr>
        <a:xfrm>
          <a:off x="614045" y="100326825"/>
          <a:ext cx="168910" cy="168910"/>
        </a:xfrm>
        <a:prstGeom prst="rect">
          <a:avLst/>
        </a:prstGeom>
      </xdr:spPr>
    </xdr:pic>
    <xdr:clientData/>
  </xdr:oneCellAnchor>
  <xdr:oneCellAnchor>
    <xdr:from>
      <xdr:col>1</xdr:col>
      <xdr:colOff>49580</xdr:colOff>
      <xdr:row>180</xdr:row>
      <xdr:rowOff>135793</xdr:rowOff>
    </xdr:from>
    <xdr:ext cx="632272" cy="706950"/>
    <xdr:pic>
      <xdr:nvPicPr>
        <xdr:cNvPr id="8" name="image13.png">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tretch>
          <a:fillRect/>
        </a:stretch>
      </xdr:blipFill>
      <xdr:spPr>
        <a:xfrm>
          <a:off x="325755" y="101283770"/>
          <a:ext cx="631825" cy="707390"/>
        </a:xfrm>
        <a:prstGeom prst="rect">
          <a:avLst/>
        </a:prstGeom>
      </xdr:spPr>
    </xdr:pic>
    <xdr:clientData/>
  </xdr:oneCellAnchor>
  <xdr:oneCellAnchor>
    <xdr:from>
      <xdr:col>2</xdr:col>
      <xdr:colOff>6985</xdr:colOff>
      <xdr:row>185</xdr:row>
      <xdr:rowOff>88900</xdr:rowOff>
    </xdr:from>
    <xdr:ext cx="8813165" cy="680885"/>
    <xdr:pic>
      <xdr:nvPicPr>
        <xdr:cNvPr id="9" name="image14.jpeg">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8">
          <a:extLst>
            <a:ext uri="{28A0092B-C50C-407E-A947-70E740481C1C}">
              <a14:useLocalDpi xmlns="" xmlns:a14="http://schemas.microsoft.com/office/drawing/2010/main" val="0"/>
            </a:ext>
          </a:extLst>
        </a:blip>
        <a:stretch>
          <a:fillRect/>
        </a:stretch>
      </xdr:blipFill>
      <xdr:spPr>
        <a:xfrm>
          <a:off x="940435" y="102971600"/>
          <a:ext cx="8813165" cy="680720"/>
        </a:xfrm>
        <a:prstGeom prst="rect">
          <a:avLst/>
        </a:prstGeom>
      </xdr:spPr>
    </xdr:pic>
    <xdr:clientData/>
  </xdr:oneCellAnchor>
  <xdr:twoCellAnchor editAs="oneCell">
    <xdr:from>
      <xdr:col>0</xdr:col>
      <xdr:colOff>0</xdr:colOff>
      <xdr:row>103</xdr:row>
      <xdr:rowOff>16575</xdr:rowOff>
    </xdr:from>
    <xdr:to>
      <xdr:col>4</xdr:col>
      <xdr:colOff>147320</xdr:colOff>
      <xdr:row>112</xdr:row>
      <xdr:rowOff>69706</xdr:rowOff>
    </xdr:to>
    <xdr:pic>
      <xdr:nvPicPr>
        <xdr:cNvPr id="10" name="Picture 9">
          <a:extLst>
            <a:ext uri="{FF2B5EF4-FFF2-40B4-BE49-F238E27FC236}">
              <a16:creationId xmlns="" xmlns:a16="http://schemas.microsoft.com/office/drawing/2014/main" id="{00000000-0008-0000-0100-00000A000000}"/>
            </a:ext>
          </a:extLst>
        </xdr:cNvPr>
        <xdr:cNvPicPr>
          <a:picLocks noChangeAspect="1"/>
        </xdr:cNvPicPr>
      </xdr:nvPicPr>
      <xdr:blipFill>
        <a:blip xmlns:r="http://schemas.openxmlformats.org/officeDocument/2006/relationships" r:embed="rId9">
          <a:alphaModFix amt="20000"/>
          <a:extLst>
            <a:ext uri="{28A0092B-C50C-407E-A947-70E740481C1C}">
              <a14:useLocalDpi xmlns="" xmlns:a14="http://schemas.microsoft.com/office/drawing/2010/main" val="0"/>
            </a:ext>
          </a:extLst>
        </a:blip>
        <a:stretch>
          <a:fillRect/>
        </a:stretch>
      </xdr:blipFill>
      <xdr:spPr>
        <a:xfrm>
          <a:off x="0" y="80147160"/>
          <a:ext cx="4805045" cy="1239520"/>
        </a:xfrm>
        <a:prstGeom prst="rect">
          <a:avLst/>
        </a:prstGeom>
      </xdr:spPr>
    </xdr:pic>
    <xdr:clientData/>
  </xdr:twoCellAnchor>
  <xdr:twoCellAnchor editAs="oneCell">
    <xdr:from>
      <xdr:col>0</xdr:col>
      <xdr:colOff>220980</xdr:colOff>
      <xdr:row>0</xdr:row>
      <xdr:rowOff>103505</xdr:rowOff>
    </xdr:from>
    <xdr:to>
      <xdr:col>5</xdr:col>
      <xdr:colOff>397510</xdr:colOff>
      <xdr:row>2</xdr:row>
      <xdr:rowOff>8255</xdr:rowOff>
    </xdr:to>
    <xdr:pic>
      <xdr:nvPicPr>
        <xdr:cNvPr id="11" name="Picture 10">
          <a:extLst>
            <a:ext uri="{FF2B5EF4-FFF2-40B4-BE49-F238E27FC236}">
              <a16:creationId xmlns="" xmlns:a16="http://schemas.microsoft.com/office/drawing/2014/main" id="{00000000-0008-0000-0100-00000B000000}"/>
            </a:ext>
          </a:extLst>
        </xdr:cNvPr>
        <xdr:cNvPicPr>
          <a:picLocks noChangeAspect="1"/>
        </xdr:cNvPicPr>
      </xdr:nvPicPr>
      <xdr:blipFill>
        <a:blip xmlns:r="http://schemas.openxmlformats.org/officeDocument/2006/relationships" r:embed="rId10">
          <a:alphaModFix amt="20000"/>
          <a:extLst>
            <a:ext uri="{28A0092B-C50C-407E-A947-70E740481C1C}">
              <a14:useLocalDpi xmlns="" xmlns:a14="http://schemas.microsoft.com/office/drawing/2010/main" val="0"/>
            </a:ext>
          </a:extLst>
        </a:blip>
        <a:stretch>
          <a:fillRect/>
        </a:stretch>
      </xdr:blipFill>
      <xdr:spPr>
        <a:xfrm>
          <a:off x="220980" y="103505"/>
          <a:ext cx="5358130" cy="1262380"/>
        </a:xfrm>
        <a:prstGeom prst="rect">
          <a:avLst/>
        </a:prstGeom>
      </xdr:spPr>
    </xdr:pic>
    <xdr:clientData/>
  </xdr:twoCellAnchor>
  <xdr:twoCellAnchor editAs="oneCell">
    <xdr:from>
      <xdr:col>1</xdr:col>
      <xdr:colOff>306587</xdr:colOff>
      <xdr:row>176</xdr:row>
      <xdr:rowOff>32743</xdr:rowOff>
    </xdr:from>
    <xdr:to>
      <xdr:col>1</xdr:col>
      <xdr:colOff>531022</xdr:colOff>
      <xdr:row>176</xdr:row>
      <xdr:rowOff>255984</xdr:rowOff>
    </xdr:to>
    <xdr:pic>
      <xdr:nvPicPr>
        <xdr:cNvPr id="12" name="Picture 11">
          <a:extLst>
            <a:ext uri="{FF2B5EF4-FFF2-40B4-BE49-F238E27FC236}">
              <a16:creationId xmlns="" xmlns:a16="http://schemas.microsoft.com/office/drawing/2014/main" id="{00000000-0008-0000-0100-00000C000000}"/>
            </a:ext>
          </a:extLst>
        </xdr:cNvPr>
        <xdr:cNvPicPr>
          <a:picLocks noChangeAspect="1"/>
        </xdr:cNvPicPr>
      </xdr:nvPicPr>
      <xdr:blipFill>
        <a:blip xmlns:r="http://schemas.openxmlformats.org/officeDocument/2006/relationships" r:embed="rId11" cstate="print">
          <a:extLst>
            <a:ext uri="{28A0092B-C50C-407E-A947-70E740481C1C}">
              <a14:useLocalDpi xmlns="" xmlns:a14="http://schemas.microsoft.com/office/drawing/2010/main" val="0"/>
            </a:ext>
          </a:extLst>
        </a:blip>
        <a:stretch>
          <a:fillRect/>
        </a:stretch>
      </xdr:blipFill>
      <xdr:spPr>
        <a:xfrm>
          <a:off x="582295" y="100013770"/>
          <a:ext cx="224790" cy="223520"/>
        </a:xfrm>
        <a:prstGeom prst="rect">
          <a:avLst/>
        </a:prstGeom>
      </xdr:spPr>
    </xdr:pic>
    <xdr:clientData/>
  </xdr:twoCellAnchor>
  <xdr:twoCellAnchor editAs="oneCell">
    <xdr:from>
      <xdr:col>0</xdr:col>
      <xdr:colOff>85726</xdr:colOff>
      <xdr:row>186</xdr:row>
      <xdr:rowOff>147638</xdr:rowOff>
    </xdr:from>
    <xdr:to>
      <xdr:col>1</xdr:col>
      <xdr:colOff>598034</xdr:colOff>
      <xdr:row>186</xdr:row>
      <xdr:rowOff>981076</xdr:rowOff>
    </xdr:to>
    <xdr:pic>
      <xdr:nvPicPr>
        <xdr:cNvPr id="13" name="Picture 12">
          <a:extLst>
            <a:ext uri="{FF2B5EF4-FFF2-40B4-BE49-F238E27FC236}">
              <a16:creationId xmlns="" xmlns:a16="http://schemas.microsoft.com/office/drawing/2014/main" id="{00000000-0008-0000-0100-00000D000000}"/>
            </a:ext>
          </a:extLst>
        </xdr:cNvPr>
        <xdr:cNvPicPr>
          <a:picLocks noChangeAspect="1"/>
        </xdr:cNvPicPr>
      </xdr:nvPicPr>
      <xdr:blipFill>
        <a:blip xmlns:r="http://schemas.openxmlformats.org/officeDocument/2006/relationships" r:embed="rId12" cstate="print">
          <a:extLst>
            <a:ext uri="{28A0092B-C50C-407E-A947-70E740481C1C}">
              <a14:useLocalDpi xmlns="" xmlns:a14="http://schemas.microsoft.com/office/drawing/2010/main" val="0"/>
            </a:ext>
          </a:extLst>
        </a:blip>
        <a:stretch>
          <a:fillRect/>
        </a:stretch>
      </xdr:blipFill>
      <xdr:spPr>
        <a:xfrm>
          <a:off x="85725" y="103932990"/>
          <a:ext cx="788035" cy="833755"/>
        </a:xfrm>
        <a:prstGeom prst="rect">
          <a:avLst/>
        </a:prstGeom>
      </xdr:spPr>
    </xdr:pic>
    <xdr:clientData/>
  </xdr:twoCellAnchor>
  <xdr:twoCellAnchor editAs="oneCell">
    <xdr:from>
      <xdr:col>12</xdr:col>
      <xdr:colOff>189903</xdr:colOff>
      <xdr:row>186</xdr:row>
      <xdr:rowOff>129267</xdr:rowOff>
    </xdr:from>
    <xdr:to>
      <xdr:col>12</xdr:col>
      <xdr:colOff>1092653</xdr:colOff>
      <xdr:row>186</xdr:row>
      <xdr:rowOff>1055041</xdr:rowOff>
    </xdr:to>
    <xdr:pic>
      <xdr:nvPicPr>
        <xdr:cNvPr id="14" name="Picture 13">
          <a:extLst>
            <a:ext uri="{FF2B5EF4-FFF2-40B4-BE49-F238E27FC236}">
              <a16:creationId xmlns="" xmlns:a16="http://schemas.microsoft.com/office/drawing/2014/main" id="{00000000-0008-0000-0100-00000E000000}"/>
            </a:ext>
          </a:extLst>
        </xdr:cNvPr>
        <xdr:cNvPicPr>
          <a:picLocks noChangeAspect="1"/>
        </xdr:cNvPicPr>
      </xdr:nvPicPr>
      <xdr:blipFill>
        <a:blip xmlns:r="http://schemas.openxmlformats.org/officeDocument/2006/relationships" r:embed="rId13" cstate="print">
          <a:extLst>
            <a:ext uri="{28A0092B-C50C-407E-A947-70E740481C1C}">
              <a14:useLocalDpi xmlns="" xmlns:a14="http://schemas.microsoft.com/office/drawing/2010/main" val="0"/>
            </a:ext>
          </a:extLst>
        </a:blip>
        <a:stretch>
          <a:fillRect/>
        </a:stretch>
      </xdr:blipFill>
      <xdr:spPr>
        <a:xfrm>
          <a:off x="8933815" y="103914575"/>
          <a:ext cx="902335" cy="925830"/>
        </a:xfrm>
        <a:prstGeom prst="rect">
          <a:avLst/>
        </a:prstGeom>
      </xdr:spPr>
    </xdr:pic>
    <xdr:clientData/>
  </xdr:twoCellAnchor>
  <xdr:twoCellAnchor editAs="oneCell">
    <xdr:from>
      <xdr:col>5</xdr:col>
      <xdr:colOff>442631</xdr:colOff>
      <xdr:row>103</xdr:row>
      <xdr:rowOff>81243</xdr:rowOff>
    </xdr:from>
    <xdr:to>
      <xdr:col>12</xdr:col>
      <xdr:colOff>992840</xdr:colOff>
      <xdr:row>111</xdr:row>
      <xdr:rowOff>91396</xdr:rowOff>
    </xdr:to>
    <xdr:pic>
      <xdr:nvPicPr>
        <xdr:cNvPr id="15" name="Picture 14">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5581650" y="80211295"/>
          <a:ext cx="4154805" cy="1082675"/>
        </a:xfrm>
        <a:prstGeom prst="rect">
          <a:avLst/>
        </a:prstGeom>
      </xdr:spPr>
    </xdr:pic>
    <xdr:clientData/>
  </xdr:twoCellAnchor>
  <xdr:twoCellAnchor editAs="oneCell">
    <xdr:from>
      <xdr:col>3</xdr:col>
      <xdr:colOff>1762243</xdr:colOff>
      <xdr:row>172</xdr:row>
      <xdr:rowOff>18971</xdr:rowOff>
    </xdr:from>
    <xdr:to>
      <xdr:col>11</xdr:col>
      <xdr:colOff>193200</xdr:colOff>
      <xdr:row>176</xdr:row>
      <xdr:rowOff>49832</xdr:rowOff>
    </xdr:to>
    <xdr:pic>
      <xdr:nvPicPr>
        <xdr:cNvPr id="16" name="Picture 15">
          <a:extLst>
            <a:ext uri="{FF2B5EF4-FFF2-40B4-BE49-F238E27FC236}">
              <a16:creationId xmlns="" xmlns:a16="http://schemas.microsoft.com/office/drawing/2014/main" id="{00000000-0008-0000-0100-000010000000}"/>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3333750" y="98713290"/>
          <a:ext cx="4717415" cy="1317625"/>
        </a:xfrm>
        <a:prstGeom prst="rect">
          <a:avLst/>
        </a:prstGeom>
      </xdr:spPr>
    </xdr:pic>
    <xdr:clientData/>
  </xdr:twoCellAnchor>
  <xdr:twoCellAnchor editAs="oneCell">
    <xdr:from>
      <xdr:col>6</xdr:col>
      <xdr:colOff>393065</xdr:colOff>
      <xdr:row>1</xdr:row>
      <xdr:rowOff>36195</xdr:rowOff>
    </xdr:from>
    <xdr:to>
      <xdr:col>12</xdr:col>
      <xdr:colOff>814815</xdr:colOff>
      <xdr:row>1</xdr:row>
      <xdr:rowOff>1075530</xdr:rowOff>
    </xdr:to>
    <xdr:pic>
      <xdr:nvPicPr>
        <xdr:cNvPr id="17" name="Picture 16">
          <a:extLst>
            <a:ext uri="{FF2B5EF4-FFF2-40B4-BE49-F238E27FC236}">
              <a16:creationId xmlns="" xmlns:a16="http://schemas.microsoft.com/office/drawing/2014/main" id="{00000000-0008-0000-0100-000011000000}"/>
            </a:ext>
          </a:extLst>
        </xdr:cNvPr>
        <xdr:cNvPicPr>
          <a:picLocks noChangeAspect="1"/>
        </xdr:cNvPicPr>
      </xdr:nvPicPr>
      <xdr:blipFill>
        <a:blip xmlns:r="http://schemas.openxmlformats.org/officeDocument/2006/relationships" r:embed="rId14">
          <a:extLst>
            <a:ext uri="{28A0092B-C50C-407E-A947-70E740481C1C}">
              <a14:useLocalDpi xmlns="" xmlns:a14="http://schemas.microsoft.com/office/drawing/2010/main" val="0"/>
            </a:ext>
          </a:extLst>
        </a:blip>
        <a:stretch>
          <a:fillRect/>
        </a:stretch>
      </xdr:blipFill>
      <xdr:spPr>
        <a:xfrm>
          <a:off x="5972175" y="212725"/>
          <a:ext cx="3586480" cy="1038860"/>
        </a:xfrm>
        <a:prstGeom prst="rect">
          <a:avLst/>
        </a:prstGeom>
      </xdr:spPr>
    </xdr:pic>
    <xdr:clientData/>
  </xdr:twoCellAnchor>
  <xdr:twoCellAnchor editAs="oneCell">
    <xdr:from>
      <xdr:col>0</xdr:col>
      <xdr:colOff>38100</xdr:colOff>
      <xdr:row>105</xdr:row>
      <xdr:rowOff>80517</xdr:rowOff>
    </xdr:from>
    <xdr:to>
      <xdr:col>4</xdr:col>
      <xdr:colOff>467706</xdr:colOff>
      <xdr:row>110</xdr:row>
      <xdr:rowOff>66962</xdr:rowOff>
    </xdr:to>
    <xdr:pic>
      <xdr:nvPicPr>
        <xdr:cNvPr id="18" name="Picture 17">
          <a:extLst>
            <a:ext uri="{FF2B5EF4-FFF2-40B4-BE49-F238E27FC236}">
              <a16:creationId xmlns="" xmlns:a16="http://schemas.microsoft.com/office/drawing/2014/main" id="{00000000-0008-0000-0100-000012000000}"/>
            </a:ext>
          </a:extLst>
        </xdr:cNvPr>
        <xdr:cNvPicPr>
          <a:picLocks noChangeAspect="1"/>
        </xdr:cNvPicPr>
      </xdr:nvPicPr>
      <xdr:blipFill>
        <a:blip xmlns:r="http://schemas.openxmlformats.org/officeDocument/2006/relationships" r:embed="rId15">
          <a:extLst>
            <a:ext uri="{28A0092B-C50C-407E-A947-70E740481C1C}">
              <a14:useLocalDpi xmlns="" xmlns:a14="http://schemas.microsoft.com/office/drawing/2010/main" val="0"/>
            </a:ext>
          </a:extLst>
        </a:blip>
        <a:stretch>
          <a:fillRect/>
        </a:stretch>
      </xdr:blipFill>
      <xdr:spPr>
        <a:xfrm>
          <a:off x="38100" y="80439260"/>
          <a:ext cx="5086985" cy="701675"/>
        </a:xfrm>
        <a:prstGeom prst="rect">
          <a:avLst/>
        </a:prstGeom>
      </xdr:spPr>
    </xdr:pic>
    <xdr:clientData/>
  </xdr:twoCellAnchor>
  <xdr:twoCellAnchor editAs="oneCell">
    <xdr:from>
      <xdr:col>3</xdr:col>
      <xdr:colOff>1828800</xdr:colOff>
      <xdr:row>175</xdr:row>
      <xdr:rowOff>155055</xdr:rowOff>
    </xdr:from>
    <xdr:to>
      <xdr:col>11</xdr:col>
      <xdr:colOff>33655</xdr:colOff>
      <xdr:row>177</xdr:row>
      <xdr:rowOff>215308</xdr:rowOff>
    </xdr:to>
    <xdr:pic>
      <xdr:nvPicPr>
        <xdr:cNvPr id="19" name="Picture 18">
          <a:extLst>
            <a:ext uri="{FF2B5EF4-FFF2-40B4-BE49-F238E27FC236}">
              <a16:creationId xmlns="" xmlns:a16="http://schemas.microsoft.com/office/drawing/2014/main" id="{00000000-0008-0000-0100-000013000000}"/>
            </a:ext>
          </a:extLst>
        </xdr:cNvPr>
        <xdr:cNvPicPr>
          <a:picLocks noChangeAspect="1"/>
        </xdr:cNvPicPr>
      </xdr:nvPicPr>
      <xdr:blipFill>
        <a:blip xmlns:r="http://schemas.openxmlformats.org/officeDocument/2006/relationships" r:embed="rId15">
          <a:extLst>
            <a:ext uri="{28A0092B-C50C-407E-A947-70E740481C1C}">
              <a14:useLocalDpi xmlns="" xmlns:a14="http://schemas.microsoft.com/office/drawing/2010/main" val="0"/>
            </a:ext>
          </a:extLst>
        </a:blip>
        <a:stretch>
          <a:fillRect/>
        </a:stretch>
      </xdr:blipFill>
      <xdr:spPr>
        <a:xfrm>
          <a:off x="3400425" y="99812475"/>
          <a:ext cx="4491355" cy="669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facebook.com/profile.php?id=61571781659992" TargetMode="External"/><Relationship Id="rId7" Type="http://schemas.openxmlformats.org/officeDocument/2006/relationships/printerSettings" Target="../printerSettings/printerSettings2.bin"/><Relationship Id="rId2" Type="http://schemas.openxmlformats.org/officeDocument/2006/relationships/hyperlink" Target="https://intriora.com/" TargetMode="External"/><Relationship Id="rId1" Type="http://schemas.openxmlformats.org/officeDocument/2006/relationships/hyperlink" Target="https://www.instagram.com/intriora_design/" TargetMode="External"/><Relationship Id="rId6" Type="http://schemas.openxmlformats.org/officeDocument/2006/relationships/hyperlink" Target="https://in.pinterest.com/intriora/" TargetMode="External"/><Relationship Id="rId5" Type="http://schemas.openxmlformats.org/officeDocument/2006/relationships/hyperlink" Target="https://www.youtube.com/@intriora" TargetMode="External"/><Relationship Id="rId4" Type="http://schemas.openxmlformats.org/officeDocument/2006/relationships/hyperlink" Target="https://www.linkedin.com/company/intriora/posts/?feedView=all"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V333"/>
  <sheetViews>
    <sheetView tabSelected="1" view="pageBreakPreview" zoomScale="85" zoomScaleNormal="71" zoomScaleSheetLayoutView="85" workbookViewId="0">
      <selection activeCell="K71" sqref="K71"/>
    </sheetView>
  </sheetViews>
  <sheetFormatPr defaultRowHeight="12.75"/>
  <cols>
    <col min="1" max="1" width="11.6640625" style="130" customWidth="1"/>
    <col min="2" max="3" width="10.33203125" style="110" customWidth="1"/>
    <col min="4" max="4" width="63.33203125" style="79" customWidth="1"/>
    <col min="9" max="9" width="12.33203125" customWidth="1"/>
    <col min="10" max="10" width="19.1640625" customWidth="1"/>
    <col min="11" max="11" width="15.1640625" customWidth="1"/>
    <col min="12" max="12" width="28.5" customWidth="1"/>
  </cols>
  <sheetData>
    <row r="1" spans="1:8" s="146" customFormat="1" ht="24.75" customHeight="1">
      <c r="A1" s="416" t="s">
        <v>347</v>
      </c>
      <c r="B1" s="417"/>
      <c r="C1" s="417"/>
      <c r="D1" s="417"/>
      <c r="E1" s="417"/>
      <c r="F1" s="417"/>
      <c r="G1" s="417"/>
    </row>
    <row r="2" spans="1:8" s="146" customFormat="1" ht="14.25" customHeight="1">
      <c r="A2" s="403"/>
      <c r="B2" s="403"/>
      <c r="C2" s="403"/>
      <c r="D2" s="403"/>
      <c r="E2" s="419">
        <v>46283</v>
      </c>
      <c r="F2" s="419"/>
      <c r="G2" s="419"/>
    </row>
    <row r="3" spans="1:8" s="146" customFormat="1" ht="11.1" customHeight="1">
      <c r="A3" s="422"/>
      <c r="B3" s="423"/>
      <c r="C3" s="423"/>
      <c r="D3" s="423"/>
      <c r="E3" s="423"/>
      <c r="F3" s="423"/>
      <c r="G3" s="424"/>
    </row>
    <row r="4" spans="1:8" s="146" customFormat="1" ht="14.1" customHeight="1">
      <c r="A4" s="404" t="s">
        <v>757</v>
      </c>
      <c r="B4" s="404"/>
      <c r="C4" s="404"/>
      <c r="D4" s="404"/>
      <c r="E4" s="404"/>
      <c r="F4" s="404"/>
      <c r="G4" s="404"/>
    </row>
    <row r="5" spans="1:8" s="146" customFormat="1" ht="17.45" customHeight="1">
      <c r="A5" s="405" t="s">
        <v>758</v>
      </c>
      <c r="B5" s="415" t="s">
        <v>676</v>
      </c>
      <c r="C5" s="415"/>
      <c r="D5" s="415"/>
      <c r="E5" s="415" t="s">
        <v>681</v>
      </c>
      <c r="F5" s="415"/>
      <c r="G5" s="415"/>
    </row>
    <row r="6" spans="1:8" s="146" customFormat="1" ht="12" customHeight="1">
      <c r="A6" s="406" t="s">
        <v>759</v>
      </c>
      <c r="B6" s="406"/>
      <c r="C6" s="406"/>
      <c r="D6" s="406"/>
      <c r="E6" s="406"/>
      <c r="F6" s="406"/>
      <c r="G6" s="406"/>
    </row>
    <row r="7" spans="1:8" s="146" customFormat="1" ht="19.5" customHeight="1">
      <c r="A7" s="158">
        <v>1</v>
      </c>
      <c r="B7" s="412" t="s">
        <v>760</v>
      </c>
      <c r="C7" s="412"/>
      <c r="D7" s="412"/>
      <c r="E7" s="411"/>
      <c r="F7" s="411"/>
      <c r="G7" s="411"/>
    </row>
    <row r="8" spans="1:8" s="146" customFormat="1" ht="19.5" customHeight="1">
      <c r="A8" s="158">
        <v>2</v>
      </c>
      <c r="B8" s="412" t="s">
        <v>761</v>
      </c>
      <c r="C8" s="412"/>
      <c r="D8" s="412"/>
      <c r="E8" s="411"/>
      <c r="F8" s="411"/>
      <c r="G8" s="411"/>
      <c r="H8" s="418"/>
    </row>
    <row r="9" spans="1:8" s="146" customFormat="1" ht="19.5" customHeight="1">
      <c r="A9" s="158">
        <v>3</v>
      </c>
      <c r="B9" s="412" t="s">
        <v>762</v>
      </c>
      <c r="C9" s="412"/>
      <c r="D9" s="412"/>
      <c r="E9" s="411"/>
      <c r="F9" s="411"/>
      <c r="G9" s="411"/>
      <c r="H9" s="418"/>
    </row>
    <row r="10" spans="1:8" s="146" customFormat="1" ht="18.600000000000001" customHeight="1">
      <c r="A10" s="158">
        <v>4</v>
      </c>
      <c r="B10" s="412" t="s">
        <v>763</v>
      </c>
      <c r="C10" s="412"/>
      <c r="D10" s="412"/>
      <c r="E10" s="411"/>
      <c r="F10" s="411"/>
      <c r="G10" s="411"/>
      <c r="H10" s="418"/>
    </row>
    <row r="11" spans="1:8" s="146" customFormat="1" ht="21" customHeight="1">
      <c r="A11" s="158">
        <v>5</v>
      </c>
      <c r="B11" s="412" t="s">
        <v>764</v>
      </c>
      <c r="C11" s="412"/>
      <c r="D11" s="412"/>
      <c r="E11" s="411"/>
      <c r="F11" s="411"/>
      <c r="G11" s="411"/>
      <c r="H11" s="418"/>
    </row>
    <row r="12" spans="1:8" s="146" customFormat="1" ht="22.5" customHeight="1">
      <c r="A12" s="158">
        <v>6</v>
      </c>
      <c r="B12" s="412" t="s">
        <v>765</v>
      </c>
      <c r="C12" s="412"/>
      <c r="D12" s="412"/>
      <c r="E12" s="411"/>
      <c r="F12" s="411"/>
      <c r="G12" s="411"/>
      <c r="H12" s="418"/>
    </row>
    <row r="13" spans="1:8" s="146" customFormat="1" ht="21" customHeight="1">
      <c r="A13" s="158">
        <v>7</v>
      </c>
      <c r="B13" s="412" t="s">
        <v>766</v>
      </c>
      <c r="C13" s="412"/>
      <c r="D13" s="412"/>
      <c r="E13" s="411"/>
      <c r="F13" s="411"/>
      <c r="G13" s="411"/>
      <c r="H13" s="418"/>
    </row>
    <row r="14" spans="1:8" s="146" customFormat="1" ht="23.1" customHeight="1">
      <c r="A14" s="158">
        <v>8</v>
      </c>
      <c r="B14" s="412" t="s">
        <v>767</v>
      </c>
      <c r="C14" s="412"/>
      <c r="D14" s="412"/>
      <c r="E14" s="411"/>
      <c r="F14" s="411"/>
      <c r="G14" s="411"/>
      <c r="H14" s="418"/>
    </row>
    <row r="15" spans="1:8" s="146" customFormat="1" ht="21" customHeight="1">
      <c r="A15" s="158">
        <v>9</v>
      </c>
      <c r="B15" s="412" t="s">
        <v>768</v>
      </c>
      <c r="C15" s="412"/>
      <c r="D15" s="412"/>
      <c r="E15" s="411"/>
      <c r="F15" s="411"/>
      <c r="G15" s="411"/>
      <c r="H15" s="418"/>
    </row>
    <row r="16" spans="1:8" s="146" customFormat="1" ht="21.6" customHeight="1">
      <c r="A16" s="158">
        <v>10</v>
      </c>
      <c r="B16" s="412" t="s">
        <v>769</v>
      </c>
      <c r="C16" s="412"/>
      <c r="D16" s="412"/>
      <c r="E16" s="411"/>
      <c r="F16" s="411"/>
      <c r="G16" s="411"/>
      <c r="H16" s="418"/>
    </row>
    <row r="17" spans="1:8" s="146" customFormat="1" ht="19.5" customHeight="1">
      <c r="A17" s="158">
        <v>11</v>
      </c>
      <c r="B17" s="412" t="s">
        <v>770</v>
      </c>
      <c r="C17" s="412"/>
      <c r="D17" s="412"/>
      <c r="E17" s="411"/>
      <c r="F17" s="411"/>
      <c r="G17" s="411"/>
      <c r="H17" s="418"/>
    </row>
    <row r="18" spans="1:8" s="146" customFormat="1" ht="20.100000000000001" customHeight="1">
      <c r="A18" s="158">
        <v>12</v>
      </c>
      <c r="B18" s="412" t="s">
        <v>771</v>
      </c>
      <c r="C18" s="412"/>
      <c r="D18" s="412"/>
      <c r="E18" s="411"/>
      <c r="F18" s="411"/>
      <c r="G18" s="411"/>
      <c r="H18" s="418"/>
    </row>
    <row r="19" spans="1:8" s="146" customFormat="1" ht="24.95" customHeight="1">
      <c r="A19" s="158">
        <v>13</v>
      </c>
      <c r="B19" s="412" t="s">
        <v>772</v>
      </c>
      <c r="C19" s="412"/>
      <c r="D19" s="412"/>
      <c r="E19" s="411"/>
      <c r="F19" s="411"/>
      <c r="G19" s="411"/>
      <c r="H19" s="418"/>
    </row>
    <row r="20" spans="1:8" s="146" customFormat="1" ht="20.100000000000001" customHeight="1">
      <c r="A20" s="158">
        <v>14</v>
      </c>
      <c r="B20" s="412" t="s">
        <v>773</v>
      </c>
      <c r="C20" s="412"/>
      <c r="D20" s="412"/>
      <c r="E20" s="411"/>
      <c r="F20" s="411"/>
      <c r="G20" s="411"/>
      <c r="H20" s="418"/>
    </row>
    <row r="21" spans="1:8" s="146" customFormat="1" ht="21.95" customHeight="1">
      <c r="A21" s="158">
        <v>15</v>
      </c>
      <c r="B21" s="412" t="s">
        <v>774</v>
      </c>
      <c r="C21" s="412"/>
      <c r="D21" s="412"/>
      <c r="E21" s="411"/>
      <c r="F21" s="411"/>
      <c r="G21" s="411"/>
      <c r="H21" s="418"/>
    </row>
    <row r="22" spans="1:8" s="146" customFormat="1" ht="21" customHeight="1">
      <c r="A22" s="420" t="s">
        <v>775</v>
      </c>
      <c r="B22" s="420"/>
      <c r="C22" s="420"/>
      <c r="D22" s="420"/>
      <c r="E22" s="411"/>
      <c r="F22" s="411"/>
      <c r="G22" s="411"/>
      <c r="H22" s="418"/>
    </row>
    <row r="23" spans="1:8" s="146" customFormat="1" ht="13.5">
      <c r="A23" s="407"/>
      <c r="B23" s="408"/>
      <c r="C23" s="408"/>
      <c r="D23" s="408"/>
      <c r="E23" s="408"/>
      <c r="F23" s="408"/>
      <c r="G23" s="409"/>
    </row>
    <row r="24" spans="1:8" s="146" customFormat="1" ht="13.5">
      <c r="A24" s="406" t="s">
        <v>776</v>
      </c>
      <c r="B24" s="406"/>
      <c r="C24" s="406"/>
      <c r="D24" s="406"/>
      <c r="E24" s="406"/>
      <c r="F24" s="406"/>
      <c r="G24" s="406"/>
    </row>
    <row r="25" spans="1:8" s="146" customFormat="1" ht="25.5" customHeight="1">
      <c r="A25" s="158">
        <v>16</v>
      </c>
      <c r="B25" s="412" t="s">
        <v>777</v>
      </c>
      <c r="C25" s="412"/>
      <c r="D25" s="412"/>
      <c r="E25" s="411"/>
      <c r="F25" s="411"/>
      <c r="G25" s="411"/>
      <c r="H25" s="418"/>
    </row>
    <row r="26" spans="1:8" s="146" customFormat="1" ht="21" customHeight="1">
      <c r="A26" s="158">
        <v>17</v>
      </c>
      <c r="B26" s="412" t="s">
        <v>778</v>
      </c>
      <c r="C26" s="412"/>
      <c r="D26" s="412"/>
      <c r="E26" s="411"/>
      <c r="F26" s="411"/>
      <c r="G26" s="411"/>
      <c r="H26" s="418"/>
    </row>
    <row r="27" spans="1:8" s="146" customFormat="1" ht="19.5" customHeight="1">
      <c r="A27" s="158">
        <v>18</v>
      </c>
      <c r="B27" s="412" t="s">
        <v>779</v>
      </c>
      <c r="C27" s="412"/>
      <c r="D27" s="412"/>
      <c r="E27" s="411"/>
      <c r="F27" s="411"/>
      <c r="G27" s="411"/>
      <c r="H27" s="418"/>
    </row>
    <row r="28" spans="1:8" s="146" customFormat="1" ht="21.6" customHeight="1">
      <c r="A28" s="158">
        <v>19</v>
      </c>
      <c r="B28" s="412" t="s">
        <v>780</v>
      </c>
      <c r="C28" s="412"/>
      <c r="D28" s="412"/>
      <c r="E28" s="411"/>
      <c r="F28" s="411"/>
      <c r="G28" s="411"/>
      <c r="H28" s="418"/>
    </row>
    <row r="29" spans="1:8" s="146" customFormat="1" ht="21.95" customHeight="1">
      <c r="A29" s="158">
        <v>20</v>
      </c>
      <c r="B29" s="412" t="s">
        <v>781</v>
      </c>
      <c r="C29" s="412"/>
      <c r="D29" s="412"/>
      <c r="E29" s="411"/>
      <c r="F29" s="411"/>
      <c r="G29" s="411"/>
      <c r="H29" s="418"/>
    </row>
    <row r="30" spans="1:8" s="146" customFormat="1" ht="24.6" customHeight="1">
      <c r="A30" s="158">
        <v>21</v>
      </c>
      <c r="B30" s="412" t="s">
        <v>782</v>
      </c>
      <c r="C30" s="412"/>
      <c r="D30" s="412"/>
      <c r="E30" s="411"/>
      <c r="F30" s="411"/>
      <c r="G30" s="411"/>
      <c r="H30" s="418"/>
    </row>
    <row r="31" spans="1:8" s="146" customFormat="1" ht="24.75" customHeight="1">
      <c r="A31" s="420" t="s">
        <v>783</v>
      </c>
      <c r="B31" s="420"/>
      <c r="C31" s="420"/>
      <c r="D31" s="420"/>
      <c r="E31" s="411"/>
      <c r="F31" s="411"/>
      <c r="G31" s="411"/>
      <c r="H31" s="418"/>
    </row>
    <row r="32" spans="1:8" s="146" customFormat="1" ht="13.5">
      <c r="A32" s="407"/>
      <c r="B32" s="408"/>
      <c r="C32" s="408"/>
      <c r="D32" s="408"/>
      <c r="E32" s="408"/>
      <c r="F32" s="408"/>
      <c r="G32" s="409"/>
    </row>
    <row r="33" spans="1:18" s="146" customFormat="1" ht="13.5">
      <c r="A33" s="406" t="s">
        <v>784</v>
      </c>
      <c r="B33" s="406"/>
      <c r="C33" s="406"/>
      <c r="D33" s="406"/>
      <c r="E33" s="406"/>
      <c r="F33" s="406"/>
      <c r="G33" s="406"/>
    </row>
    <row r="34" spans="1:18" s="146" customFormat="1" ht="24.6" customHeight="1">
      <c r="A34" s="158" t="s">
        <v>785</v>
      </c>
      <c r="B34" s="412" t="s">
        <v>786</v>
      </c>
      <c r="C34" s="412"/>
      <c r="D34" s="412"/>
      <c r="E34" s="411"/>
      <c r="F34" s="411"/>
      <c r="G34" s="411"/>
    </row>
    <row r="35" spans="1:18" s="146" customFormat="1" ht="26.45" customHeight="1">
      <c r="A35" s="158" t="s">
        <v>787</v>
      </c>
      <c r="B35" s="412" t="s">
        <v>788</v>
      </c>
      <c r="C35" s="412"/>
      <c r="D35" s="412"/>
      <c r="E35" s="411"/>
      <c r="F35" s="411"/>
      <c r="G35" s="411"/>
    </row>
    <row r="36" spans="1:18" s="146" customFormat="1" ht="12.95" customHeight="1">
      <c r="A36" s="407"/>
      <c r="B36" s="408"/>
      <c r="C36" s="408"/>
      <c r="D36" s="408"/>
      <c r="E36" s="408"/>
      <c r="F36" s="408"/>
      <c r="G36" s="409"/>
    </row>
    <row r="37" spans="1:18" s="146" customFormat="1" ht="24.6" customHeight="1">
      <c r="A37" s="410" t="s">
        <v>789</v>
      </c>
      <c r="B37" s="410"/>
      <c r="C37" s="410"/>
      <c r="D37" s="410"/>
      <c r="E37" s="411"/>
      <c r="F37" s="411"/>
      <c r="G37" s="411"/>
    </row>
    <row r="38" spans="1:18" s="146" customFormat="1" ht="20.45" customHeight="1">
      <c r="A38" s="149" t="s">
        <v>730</v>
      </c>
      <c r="B38" s="413"/>
      <c r="C38" s="421"/>
      <c r="D38" s="421"/>
      <c r="E38" s="421"/>
      <c r="F38" s="421"/>
      <c r="G38" s="414"/>
    </row>
    <row r="39" spans="1:18" s="146" customFormat="1" ht="13.5">
      <c r="A39" s="407"/>
      <c r="B39" s="408"/>
      <c r="C39" s="408"/>
      <c r="D39" s="408"/>
      <c r="E39" s="408"/>
      <c r="F39" s="408"/>
      <c r="G39" s="409"/>
    </row>
    <row r="40" spans="1:18">
      <c r="A40" s="264"/>
      <c r="B40" s="264"/>
      <c r="C40" s="264"/>
      <c r="D40" s="264"/>
      <c r="E40" s="264"/>
      <c r="F40" s="264"/>
      <c r="G40" s="264"/>
      <c r="H40" s="264"/>
      <c r="I40" s="264"/>
      <c r="J40" s="264"/>
      <c r="K40" s="264"/>
      <c r="L40" s="264"/>
    </row>
    <row r="41" spans="1:18" ht="37.5" customHeight="1">
      <c r="A41" s="265" t="s">
        <v>347</v>
      </c>
      <c r="B41" s="266"/>
      <c r="C41" s="266"/>
      <c r="D41" s="266"/>
      <c r="E41" s="266"/>
      <c r="F41" s="266"/>
      <c r="G41" s="266"/>
      <c r="H41" s="266"/>
      <c r="I41" s="266"/>
      <c r="J41" s="266"/>
      <c r="K41" s="266"/>
      <c r="L41" s="266"/>
    </row>
    <row r="42" spans="1:18" ht="15.6" customHeight="1">
      <c r="A42" s="267"/>
      <c r="B42" s="267"/>
      <c r="C42" s="267"/>
      <c r="D42" s="267"/>
      <c r="E42" s="267"/>
      <c r="F42" s="267"/>
      <c r="G42" s="267"/>
      <c r="H42" s="267"/>
      <c r="I42" s="268">
        <v>46270</v>
      </c>
      <c r="J42" s="269"/>
      <c r="K42" s="269"/>
      <c r="L42" s="269"/>
    </row>
    <row r="43" spans="1:18" ht="37.5" customHeight="1">
      <c r="A43" s="125" t="s">
        <v>9</v>
      </c>
      <c r="B43" s="270" t="s">
        <v>10</v>
      </c>
      <c r="C43" s="270"/>
      <c r="D43" s="74" t="s">
        <v>11</v>
      </c>
      <c r="E43" s="9" t="s">
        <v>12</v>
      </c>
      <c r="F43" s="9" t="s">
        <v>13</v>
      </c>
      <c r="G43" s="9" t="s">
        <v>14</v>
      </c>
      <c r="H43" s="9" t="s">
        <v>15</v>
      </c>
      <c r="I43" s="9" t="s">
        <v>16</v>
      </c>
      <c r="J43" s="9" t="s">
        <v>17</v>
      </c>
      <c r="K43" s="9" t="s">
        <v>19</v>
      </c>
      <c r="L43" s="9" t="s">
        <v>20</v>
      </c>
    </row>
    <row r="44" spans="1:18" ht="18" customHeight="1">
      <c r="A44" s="221" t="s">
        <v>253</v>
      </c>
      <c r="B44" s="222"/>
      <c r="C44" s="222"/>
      <c r="D44" s="222"/>
      <c r="E44" s="222"/>
      <c r="F44" s="222"/>
      <c r="G44" s="222"/>
      <c r="H44" s="222"/>
      <c r="I44" s="222"/>
      <c r="J44" s="222"/>
      <c r="K44" s="222"/>
      <c r="L44" s="223"/>
    </row>
    <row r="45" spans="1:18" ht="16.7" customHeight="1">
      <c r="A45" s="227" t="s">
        <v>385</v>
      </c>
      <c r="B45" s="271"/>
      <c r="C45" s="271"/>
      <c r="D45" s="271"/>
      <c r="E45" s="271"/>
      <c r="F45" s="271"/>
      <c r="G45" s="271"/>
      <c r="H45" s="271"/>
      <c r="I45" s="271"/>
      <c r="J45" s="271"/>
      <c r="K45" s="271"/>
      <c r="L45" s="271"/>
      <c r="R45" s="108"/>
    </row>
    <row r="46" spans="1:18" ht="339.6" customHeight="1">
      <c r="A46" s="124">
        <v>1.1000000000000001</v>
      </c>
      <c r="B46" s="228" t="s">
        <v>297</v>
      </c>
      <c r="C46" s="228"/>
      <c r="D46" s="157" t="s">
        <v>575</v>
      </c>
      <c r="E46" s="12" t="s">
        <v>21</v>
      </c>
      <c r="F46" s="100" t="s">
        <v>280</v>
      </c>
      <c r="G46" s="100" t="s">
        <v>276</v>
      </c>
      <c r="H46" s="100" t="s">
        <v>298</v>
      </c>
      <c r="I46" s="13">
        <f t="shared" ref="I46:I62" si="0">(VALUE(LEFT(F46,FIND("'",F46)-1))+VALUE(MID(F46,FIND("-",F46)+1,FIND("""",F46)-FIND("-",F46)-1))/12)*(VALUE(LEFT(H46,FIND("'",H46)-1))+VALUE(MID(H46,FIND("-",H46)+1,FIND("""",H46)-FIND("-",H46)-1))/12)</f>
        <v>29.5</v>
      </c>
      <c r="J46" s="28"/>
      <c r="K46" s="12" t="s">
        <v>24</v>
      </c>
      <c r="L46" s="99"/>
    </row>
    <row r="47" spans="1:18" ht="401.45" customHeight="1">
      <c r="A47" s="124">
        <v>1.2</v>
      </c>
      <c r="B47" s="228" t="s">
        <v>241</v>
      </c>
      <c r="C47" s="228"/>
      <c r="D47" s="25" t="s">
        <v>645</v>
      </c>
      <c r="E47" s="12" t="s">
        <v>21</v>
      </c>
      <c r="F47" s="101" t="s">
        <v>280</v>
      </c>
      <c r="G47" s="101" t="s">
        <v>264</v>
      </c>
      <c r="H47" s="101" t="s">
        <v>376</v>
      </c>
      <c r="I47" s="13">
        <f t="shared" si="0"/>
        <v>39.333333333333336</v>
      </c>
      <c r="J47" s="28"/>
      <c r="K47" s="12" t="s">
        <v>24</v>
      </c>
      <c r="L47" s="83"/>
    </row>
    <row r="48" spans="1:18" ht="409.5" customHeight="1">
      <c r="A48" s="124">
        <v>1.3</v>
      </c>
      <c r="B48" s="228" t="s">
        <v>325</v>
      </c>
      <c r="C48" s="228"/>
      <c r="D48" s="25" t="s">
        <v>303</v>
      </c>
      <c r="E48" s="12" t="s">
        <v>21</v>
      </c>
      <c r="F48" s="101" t="s">
        <v>591</v>
      </c>
      <c r="G48" s="100" t="s">
        <v>276</v>
      </c>
      <c r="H48" s="101" t="s">
        <v>374</v>
      </c>
      <c r="I48" s="13">
        <f t="shared" si="0"/>
        <v>240.625</v>
      </c>
      <c r="J48" s="44"/>
      <c r="K48" s="12" t="s">
        <v>24</v>
      </c>
      <c r="L48" s="85"/>
    </row>
    <row r="49" spans="1:12" ht="279.95" customHeight="1">
      <c r="A49" s="124">
        <v>1.4</v>
      </c>
      <c r="B49" s="228" t="s">
        <v>304</v>
      </c>
      <c r="C49" s="228"/>
      <c r="D49" s="11" t="s">
        <v>404</v>
      </c>
      <c r="E49" s="12" t="s">
        <v>21</v>
      </c>
      <c r="F49" s="101" t="s">
        <v>305</v>
      </c>
      <c r="G49" s="100" t="s">
        <v>276</v>
      </c>
      <c r="H49" s="101" t="s">
        <v>290</v>
      </c>
      <c r="I49" s="13">
        <f t="shared" si="0"/>
        <v>40</v>
      </c>
      <c r="J49" s="44"/>
      <c r="K49" s="84" t="s">
        <v>24</v>
      </c>
      <c r="L49" s="86"/>
    </row>
    <row r="50" spans="1:12" ht="149.44999999999999" customHeight="1">
      <c r="A50" s="124" t="s">
        <v>402</v>
      </c>
      <c r="B50" s="211" t="s">
        <v>326</v>
      </c>
      <c r="C50" s="212"/>
      <c r="D50" s="232" t="s">
        <v>579</v>
      </c>
      <c r="E50" s="12" t="s">
        <v>21</v>
      </c>
      <c r="F50" s="101" t="s">
        <v>592</v>
      </c>
      <c r="G50" s="101" t="s">
        <v>277</v>
      </c>
      <c r="H50" s="101" t="s">
        <v>374</v>
      </c>
      <c r="I50" s="13">
        <f t="shared" si="0"/>
        <v>48.125</v>
      </c>
      <c r="J50" s="28"/>
      <c r="K50" s="84" t="s">
        <v>24</v>
      </c>
      <c r="L50" s="88"/>
    </row>
    <row r="51" spans="1:12" ht="162.6" customHeight="1">
      <c r="A51" s="124" t="s">
        <v>403</v>
      </c>
      <c r="B51" s="213"/>
      <c r="C51" s="214"/>
      <c r="D51" s="233"/>
      <c r="E51" s="12" t="s">
        <v>21</v>
      </c>
      <c r="F51" s="101" t="s">
        <v>569</v>
      </c>
      <c r="G51" s="101" t="s">
        <v>277</v>
      </c>
      <c r="H51" s="101" t="s">
        <v>365</v>
      </c>
      <c r="I51" s="13">
        <f t="shared" si="0"/>
        <v>38.125</v>
      </c>
      <c r="J51" s="28"/>
      <c r="K51" s="84" t="s">
        <v>24</v>
      </c>
      <c r="L51" s="86"/>
    </row>
    <row r="52" spans="1:12" ht="375.95" customHeight="1">
      <c r="A52" s="124">
        <v>1.6</v>
      </c>
      <c r="B52" s="228" t="s">
        <v>327</v>
      </c>
      <c r="C52" s="228"/>
      <c r="D52" s="25" t="s">
        <v>306</v>
      </c>
      <c r="E52" s="12" t="s">
        <v>21</v>
      </c>
      <c r="F52" s="101" t="s">
        <v>267</v>
      </c>
      <c r="G52" s="100" t="s">
        <v>276</v>
      </c>
      <c r="H52" s="101" t="s">
        <v>374</v>
      </c>
      <c r="I52" s="13">
        <f t="shared" si="0"/>
        <v>41.125</v>
      </c>
      <c r="J52" s="44"/>
      <c r="K52" s="84" t="s">
        <v>24</v>
      </c>
      <c r="L52" s="120"/>
    </row>
    <row r="53" spans="1:12" ht="311.45" customHeight="1">
      <c r="A53" s="124">
        <v>1.7</v>
      </c>
      <c r="B53" s="228" t="s">
        <v>375</v>
      </c>
      <c r="C53" s="228"/>
      <c r="D53" s="76" t="s">
        <v>307</v>
      </c>
      <c r="E53" s="12" t="s">
        <v>21</v>
      </c>
      <c r="F53" s="101" t="s">
        <v>590</v>
      </c>
      <c r="G53" s="100" t="s">
        <v>276</v>
      </c>
      <c r="H53" s="101" t="s">
        <v>374</v>
      </c>
      <c r="I53" s="13">
        <f t="shared" si="0"/>
        <v>42.875</v>
      </c>
      <c r="J53" s="44"/>
      <c r="K53" s="84" t="s">
        <v>24</v>
      </c>
      <c r="L53" s="120"/>
    </row>
    <row r="54" spans="1:12" ht="93" customHeight="1">
      <c r="A54" s="124" t="s">
        <v>401</v>
      </c>
      <c r="B54" s="211" t="s">
        <v>328</v>
      </c>
      <c r="C54" s="212"/>
      <c r="D54" s="244" t="s">
        <v>308</v>
      </c>
      <c r="E54" s="12" t="s">
        <v>21</v>
      </c>
      <c r="F54" s="101" t="s">
        <v>269</v>
      </c>
      <c r="G54" s="101" t="s">
        <v>277</v>
      </c>
      <c r="H54" s="101" t="s">
        <v>585</v>
      </c>
      <c r="I54" s="13">
        <f t="shared" si="0"/>
        <v>25.416666666666664</v>
      </c>
      <c r="J54" s="44"/>
      <c r="K54" s="84" t="s">
        <v>24</v>
      </c>
      <c r="L54" s="120"/>
    </row>
    <row r="55" spans="1:12" ht="81.599999999999994" customHeight="1">
      <c r="A55" s="124" t="s">
        <v>398</v>
      </c>
      <c r="B55" s="242"/>
      <c r="C55" s="243"/>
      <c r="D55" s="245"/>
      <c r="E55" s="12" t="s">
        <v>21</v>
      </c>
      <c r="F55" s="101" t="s">
        <v>586</v>
      </c>
      <c r="G55" s="101" t="s">
        <v>277</v>
      </c>
      <c r="H55" s="101" t="s">
        <v>585</v>
      </c>
      <c r="I55" s="13">
        <f t="shared" si="0"/>
        <v>36.430555555555557</v>
      </c>
      <c r="J55" s="44"/>
      <c r="K55" s="12" t="s">
        <v>24</v>
      </c>
      <c r="L55" s="135"/>
    </row>
    <row r="56" spans="1:12" ht="69.95" customHeight="1">
      <c r="A56" s="124" t="s">
        <v>399</v>
      </c>
      <c r="B56" s="242"/>
      <c r="C56" s="243"/>
      <c r="D56" s="245"/>
      <c r="E56" s="12" t="s">
        <v>21</v>
      </c>
      <c r="F56" s="101" t="s">
        <v>270</v>
      </c>
      <c r="G56" s="101" t="s">
        <v>277</v>
      </c>
      <c r="H56" s="101" t="s">
        <v>568</v>
      </c>
      <c r="I56" s="13">
        <f t="shared" si="0"/>
        <v>9.4791666666666661</v>
      </c>
      <c r="J56" s="44"/>
      <c r="K56" s="84" t="s">
        <v>24</v>
      </c>
      <c r="L56" s="120"/>
    </row>
    <row r="57" spans="1:12" ht="93.6" customHeight="1">
      <c r="A57" s="124" t="s">
        <v>400</v>
      </c>
      <c r="B57" s="213"/>
      <c r="C57" s="214"/>
      <c r="D57" s="246"/>
      <c r="E57" s="12" t="s">
        <v>21</v>
      </c>
      <c r="F57" s="101" t="s">
        <v>315</v>
      </c>
      <c r="G57" s="101" t="s">
        <v>277</v>
      </c>
      <c r="H57" s="101" t="s">
        <v>585</v>
      </c>
      <c r="I57" s="13">
        <f t="shared" si="0"/>
        <v>66.930555555555543</v>
      </c>
      <c r="J57" s="44"/>
      <c r="K57" s="84" t="s">
        <v>24</v>
      </c>
      <c r="L57" s="86"/>
    </row>
    <row r="58" spans="1:12" ht="194.45" customHeight="1">
      <c r="A58" s="124" t="s">
        <v>405</v>
      </c>
      <c r="B58" s="211" t="s">
        <v>350</v>
      </c>
      <c r="C58" s="212"/>
      <c r="D58" s="234" t="s">
        <v>748</v>
      </c>
      <c r="E58" s="12" t="s">
        <v>21</v>
      </c>
      <c r="F58" s="101" t="s">
        <v>593</v>
      </c>
      <c r="G58" s="101" t="s">
        <v>274</v>
      </c>
      <c r="H58" s="101" t="s">
        <v>374</v>
      </c>
      <c r="I58" s="13">
        <f t="shared" si="0"/>
        <v>64.75</v>
      </c>
      <c r="J58" s="44"/>
      <c r="K58" s="84" t="s">
        <v>24</v>
      </c>
      <c r="L58" s="120"/>
    </row>
    <row r="59" spans="1:12" ht="201.6" customHeight="1">
      <c r="A59" s="124" t="s">
        <v>406</v>
      </c>
      <c r="B59" s="213"/>
      <c r="C59" s="214"/>
      <c r="D59" s="235"/>
      <c r="E59" s="12" t="s">
        <v>21</v>
      </c>
      <c r="F59" s="101" t="s">
        <v>305</v>
      </c>
      <c r="G59" s="101" t="s">
        <v>274</v>
      </c>
      <c r="H59" s="101" t="s">
        <v>374</v>
      </c>
      <c r="I59" s="13">
        <f t="shared" ref="I59" si="1">(VALUE(LEFT(F59,FIND("'",F59)-1))+VALUE(MID(F59,FIND("-",F59)+1,FIND("""",F59)-FIND("-",F59)-1))/12)*(VALUE(LEFT(H59,FIND("'",H59)-1))+VALUE(MID(H59,FIND("-",H59)+1,FIND("""",H59)-FIND("-",H59)-1))/12)</f>
        <v>52.5</v>
      </c>
      <c r="J59" s="44"/>
      <c r="K59" s="12" t="s">
        <v>24</v>
      </c>
      <c r="L59" s="136"/>
    </row>
    <row r="60" spans="1:12" ht="390.6" customHeight="1">
      <c r="A60" s="124" t="s">
        <v>388</v>
      </c>
      <c r="B60" s="228" t="s">
        <v>296</v>
      </c>
      <c r="C60" s="228"/>
      <c r="D60" s="107" t="s">
        <v>644</v>
      </c>
      <c r="E60" s="12" t="s">
        <v>21</v>
      </c>
      <c r="F60" s="101" t="s">
        <v>594</v>
      </c>
      <c r="G60" s="101" t="s">
        <v>276</v>
      </c>
      <c r="H60" s="101" t="s">
        <v>595</v>
      </c>
      <c r="I60" s="13">
        <f t="shared" si="0"/>
        <v>281.1875</v>
      </c>
      <c r="J60" s="44"/>
      <c r="K60" s="84" t="s">
        <v>24</v>
      </c>
      <c r="L60" s="120"/>
    </row>
    <row r="61" spans="1:12" ht="180.95" customHeight="1">
      <c r="A61" s="124" t="s">
        <v>407</v>
      </c>
      <c r="B61" s="211" t="s">
        <v>570</v>
      </c>
      <c r="C61" s="212"/>
      <c r="D61" s="297" t="s">
        <v>353</v>
      </c>
      <c r="E61" s="12" t="s">
        <v>21</v>
      </c>
      <c r="F61" s="101" t="s">
        <v>566</v>
      </c>
      <c r="G61" s="101" t="s">
        <v>275</v>
      </c>
      <c r="H61" s="101" t="s">
        <v>597</v>
      </c>
      <c r="I61" s="13">
        <f t="shared" si="0"/>
        <v>111.80555555555556</v>
      </c>
      <c r="J61" s="44"/>
      <c r="K61" s="84" t="s">
        <v>24</v>
      </c>
      <c r="L61" s="120"/>
    </row>
    <row r="62" spans="1:12" ht="173.45" customHeight="1">
      <c r="A62" s="124" t="s">
        <v>408</v>
      </c>
      <c r="B62" s="213"/>
      <c r="C62" s="214"/>
      <c r="D62" s="299"/>
      <c r="E62" s="12" t="s">
        <v>21</v>
      </c>
      <c r="F62" s="101" t="s">
        <v>596</v>
      </c>
      <c r="G62" s="101" t="s">
        <v>275</v>
      </c>
      <c r="H62" s="101" t="s">
        <v>290</v>
      </c>
      <c r="I62" s="13">
        <f t="shared" si="0"/>
        <v>224.66666666666666</v>
      </c>
      <c r="J62" s="44"/>
      <c r="K62" s="84" t="s">
        <v>24</v>
      </c>
      <c r="L62" s="137"/>
    </row>
    <row r="63" spans="1:12" ht="16.5" customHeight="1">
      <c r="A63" s="226"/>
      <c r="B63" s="226"/>
      <c r="C63" s="226"/>
      <c r="D63" s="226"/>
      <c r="E63" s="226"/>
      <c r="F63" s="226"/>
      <c r="G63" s="226"/>
      <c r="H63" s="226"/>
      <c r="I63" s="226"/>
      <c r="J63" s="226"/>
      <c r="K63" s="71" t="s">
        <v>23</v>
      </c>
      <c r="L63" s="87"/>
    </row>
    <row r="64" spans="1:12" ht="18" customHeight="1">
      <c r="A64" s="227" t="s">
        <v>386</v>
      </c>
      <c r="B64" s="271"/>
      <c r="C64" s="271"/>
      <c r="D64" s="271"/>
      <c r="E64" s="271"/>
      <c r="F64" s="271"/>
      <c r="G64" s="271"/>
      <c r="H64" s="271"/>
      <c r="I64" s="271"/>
      <c r="J64" s="271"/>
      <c r="K64" s="271"/>
      <c r="L64" s="273"/>
    </row>
    <row r="65" spans="1:22" ht="72" customHeight="1">
      <c r="A65" s="124" t="s">
        <v>409</v>
      </c>
      <c r="B65" s="211" t="s">
        <v>355</v>
      </c>
      <c r="C65" s="212"/>
      <c r="D65" s="244" t="s">
        <v>578</v>
      </c>
      <c r="E65" s="12" t="s">
        <v>21</v>
      </c>
      <c r="F65" s="101" t="s">
        <v>272</v>
      </c>
      <c r="G65" s="101" t="s">
        <v>274</v>
      </c>
      <c r="H65" s="101" t="s">
        <v>266</v>
      </c>
      <c r="I65" s="13">
        <f t="shared" ref="I65:I74" si="2">(VALUE(LEFT(F65,FIND("'",F65)-1))+VALUE(MID(F65,FIND("-",F65)+1,FIND("""",F65)-FIND("-",F65)-1))/12)*(VALUE(LEFT(H65,FIND("'",H65)-1))+VALUE(MID(H65,FIND("-",H65)+1,FIND("""",H65)-FIND("-",H65)-1))/12)</f>
        <v>328.08333333333337</v>
      </c>
      <c r="J65" s="28"/>
      <c r="K65" s="84" t="s">
        <v>24</v>
      </c>
      <c r="L65" s="138"/>
      <c r="V65" t="s">
        <v>240</v>
      </c>
    </row>
    <row r="66" spans="1:22" ht="63.95" customHeight="1">
      <c r="A66" s="124" t="s">
        <v>412</v>
      </c>
      <c r="B66" s="242"/>
      <c r="C66" s="243"/>
      <c r="D66" s="245"/>
      <c r="E66" s="12" t="s">
        <v>21</v>
      </c>
      <c r="F66" s="101" t="s">
        <v>273</v>
      </c>
      <c r="G66" s="101" t="s">
        <v>274</v>
      </c>
      <c r="H66" s="101" t="s">
        <v>266</v>
      </c>
      <c r="I66" s="13">
        <f t="shared" si="2"/>
        <v>271.25</v>
      </c>
      <c r="J66" s="28"/>
      <c r="K66" s="12" t="s">
        <v>24</v>
      </c>
      <c r="L66" s="135"/>
    </row>
    <row r="67" spans="1:22" ht="84.6" customHeight="1">
      <c r="A67" s="124" t="s">
        <v>411</v>
      </c>
      <c r="B67" s="242"/>
      <c r="C67" s="243"/>
      <c r="D67" s="245"/>
      <c r="E67" s="12" t="s">
        <v>21</v>
      </c>
      <c r="F67" s="101" t="s">
        <v>273</v>
      </c>
      <c r="G67" s="101" t="s">
        <v>274</v>
      </c>
      <c r="H67" s="101" t="s">
        <v>266</v>
      </c>
      <c r="I67" s="13">
        <f t="shared" si="2"/>
        <v>271.25</v>
      </c>
      <c r="J67" s="28"/>
      <c r="K67" s="84" t="s">
        <v>24</v>
      </c>
      <c r="L67" s="120"/>
      <c r="R67" s="7" t="s">
        <v>243</v>
      </c>
    </row>
    <row r="68" spans="1:22" ht="80.45" customHeight="1">
      <c r="A68" s="124" t="s">
        <v>410</v>
      </c>
      <c r="B68" s="213"/>
      <c r="C68" s="214"/>
      <c r="D68" s="246"/>
      <c r="E68" s="12" t="s">
        <v>21</v>
      </c>
      <c r="F68" s="101" t="s">
        <v>272</v>
      </c>
      <c r="G68" s="101" t="s">
        <v>274</v>
      </c>
      <c r="H68" s="101" t="s">
        <v>266</v>
      </c>
      <c r="I68" s="13">
        <f t="shared" si="2"/>
        <v>328.08333333333337</v>
      </c>
      <c r="J68" s="28"/>
      <c r="K68" s="12" t="s">
        <v>24</v>
      </c>
      <c r="L68" s="139"/>
    </row>
    <row r="69" spans="1:22" ht="376.5" customHeight="1">
      <c r="A69" s="124" t="s">
        <v>389</v>
      </c>
      <c r="B69" s="228" t="s">
        <v>356</v>
      </c>
      <c r="C69" s="228"/>
      <c r="D69" s="107" t="s">
        <v>577</v>
      </c>
      <c r="E69" s="12" t="s">
        <v>21</v>
      </c>
      <c r="F69" s="101" t="s">
        <v>272</v>
      </c>
      <c r="G69" s="101" t="s">
        <v>275</v>
      </c>
      <c r="H69" s="101" t="s">
        <v>262</v>
      </c>
      <c r="I69" s="13">
        <f t="shared" si="2"/>
        <v>407.45833333333337</v>
      </c>
      <c r="J69" s="44"/>
      <c r="K69" s="84" t="s">
        <v>24</v>
      </c>
      <c r="L69" s="120"/>
      <c r="P69" s="90"/>
    </row>
    <row r="70" spans="1:22" ht="389.25" customHeight="1">
      <c r="A70" s="124" t="s">
        <v>390</v>
      </c>
      <c r="B70" s="224" t="s">
        <v>352</v>
      </c>
      <c r="C70" s="225"/>
      <c r="D70" s="107" t="s">
        <v>351</v>
      </c>
      <c r="E70" s="12" t="s">
        <v>21</v>
      </c>
      <c r="F70" s="101" t="s">
        <v>598</v>
      </c>
      <c r="G70" s="101" t="s">
        <v>275</v>
      </c>
      <c r="H70" s="101" t="s">
        <v>329</v>
      </c>
      <c r="I70" s="13">
        <f t="shared" si="2"/>
        <v>87.5</v>
      </c>
      <c r="J70" s="44"/>
      <c r="K70" s="12" t="s">
        <v>24</v>
      </c>
      <c r="L70" s="134"/>
    </row>
    <row r="71" spans="1:22" ht="409.5" customHeight="1">
      <c r="A71" s="124" t="s">
        <v>391</v>
      </c>
      <c r="B71" s="224" t="s">
        <v>752</v>
      </c>
      <c r="C71" s="225"/>
      <c r="D71" s="152" t="s">
        <v>753</v>
      </c>
      <c r="E71" s="12" t="s">
        <v>21</v>
      </c>
      <c r="F71" s="101" t="s">
        <v>601</v>
      </c>
      <c r="G71" s="101" t="s">
        <v>28</v>
      </c>
      <c r="H71" s="101" t="s">
        <v>272</v>
      </c>
      <c r="I71" s="13">
        <f t="shared" si="2"/>
        <v>1103.3125</v>
      </c>
      <c r="J71" s="44"/>
      <c r="K71" s="12" t="s">
        <v>24</v>
      </c>
      <c r="L71" s="121"/>
      <c r="O71" s="7" t="s">
        <v>243</v>
      </c>
    </row>
    <row r="72" spans="1:22" ht="171" customHeight="1">
      <c r="A72" s="124" t="s">
        <v>413</v>
      </c>
      <c r="B72" s="211" t="s">
        <v>350</v>
      </c>
      <c r="C72" s="212"/>
      <c r="D72" s="234" t="s">
        <v>746</v>
      </c>
      <c r="E72" s="12" t="s">
        <v>21</v>
      </c>
      <c r="F72" s="101" t="s">
        <v>305</v>
      </c>
      <c r="G72" s="101" t="s">
        <v>274</v>
      </c>
      <c r="H72" s="101" t="s">
        <v>374</v>
      </c>
      <c r="I72" s="13">
        <f t="shared" si="2"/>
        <v>52.5</v>
      </c>
      <c r="J72" s="44"/>
      <c r="K72" s="84" t="s">
        <v>24</v>
      </c>
      <c r="L72" s="86"/>
      <c r="O72" s="7"/>
    </row>
    <row r="73" spans="1:22" ht="197.45" customHeight="1">
      <c r="A73" s="124" t="s">
        <v>414</v>
      </c>
      <c r="B73" s="213"/>
      <c r="C73" s="214"/>
      <c r="D73" s="235"/>
      <c r="E73" s="12" t="s">
        <v>21</v>
      </c>
      <c r="F73" s="101" t="s">
        <v>305</v>
      </c>
      <c r="G73" s="101" t="s">
        <v>274</v>
      </c>
      <c r="H73" s="101" t="s">
        <v>374</v>
      </c>
      <c r="I73" s="13">
        <f t="shared" si="2"/>
        <v>52.5</v>
      </c>
      <c r="J73" s="44"/>
      <c r="K73" s="84" t="s">
        <v>24</v>
      </c>
      <c r="L73" s="89"/>
      <c r="O73" s="7"/>
    </row>
    <row r="74" spans="1:22" ht="180.6" customHeight="1">
      <c r="A74" s="124" t="s">
        <v>415</v>
      </c>
      <c r="B74" s="211" t="s">
        <v>570</v>
      </c>
      <c r="C74" s="212"/>
      <c r="D74" s="297" t="s">
        <v>353</v>
      </c>
      <c r="E74" s="12" t="s">
        <v>21</v>
      </c>
      <c r="F74" s="101" t="s">
        <v>599</v>
      </c>
      <c r="G74" s="101" t="s">
        <v>275</v>
      </c>
      <c r="H74" s="101" t="s">
        <v>272</v>
      </c>
      <c r="I74" s="13">
        <f t="shared" si="2"/>
        <v>365.125</v>
      </c>
      <c r="J74" s="44"/>
      <c r="K74" s="84" t="s">
        <v>24</v>
      </c>
      <c r="L74" s="120"/>
    </row>
    <row r="75" spans="1:22" ht="178.5" customHeight="1">
      <c r="A75" s="124" t="s">
        <v>416</v>
      </c>
      <c r="B75" s="213"/>
      <c r="C75" s="214"/>
      <c r="D75" s="299"/>
      <c r="E75" s="12" t="s">
        <v>21</v>
      </c>
      <c r="F75" s="101" t="s">
        <v>600</v>
      </c>
      <c r="G75" s="101" t="s">
        <v>275</v>
      </c>
      <c r="H75" s="101" t="s">
        <v>272</v>
      </c>
      <c r="I75" s="13">
        <f t="shared" ref="I75" si="3">(VALUE(LEFT(F75,FIND("'",F75)-1))+VALUE(MID(F75,FIND("-",F75)+1,FIND("""",F75)-FIND("-",F75)-1))/12)*(VALUE(LEFT(H75,FIND("'",H75)-1))+VALUE(MID(H75,FIND("-",H75)+1,FIND("""",H75)-FIND("-",H75)-1))/12)</f>
        <v>375.70833333333337</v>
      </c>
      <c r="J75" s="44"/>
      <c r="K75" s="84" t="s">
        <v>24</v>
      </c>
      <c r="L75" s="141"/>
      <c r="N75" s="140"/>
    </row>
    <row r="76" spans="1:22" ht="18" customHeight="1">
      <c r="A76" s="226"/>
      <c r="B76" s="226"/>
      <c r="C76" s="226"/>
      <c r="D76" s="226"/>
      <c r="E76" s="226"/>
      <c r="F76" s="226"/>
      <c r="G76" s="226"/>
      <c r="H76" s="226"/>
      <c r="I76" s="226"/>
      <c r="J76" s="226"/>
      <c r="K76" s="71" t="s">
        <v>23</v>
      </c>
      <c r="L76" s="87"/>
    </row>
    <row r="77" spans="1:22" ht="18" customHeight="1">
      <c r="A77" s="285"/>
      <c r="B77" s="286"/>
      <c r="C77" s="286"/>
      <c r="D77" s="286"/>
      <c r="E77" s="286"/>
      <c r="F77" s="286"/>
      <c r="G77" s="286"/>
      <c r="H77" s="286"/>
      <c r="I77" s="286"/>
      <c r="J77" s="286"/>
      <c r="K77" s="286"/>
      <c r="L77" s="287"/>
    </row>
    <row r="78" spans="1:22" ht="18.95" customHeight="1">
      <c r="A78" s="221" t="s">
        <v>254</v>
      </c>
      <c r="B78" s="222"/>
      <c r="C78" s="222"/>
      <c r="D78" s="222"/>
      <c r="E78" s="222"/>
      <c r="F78" s="222"/>
      <c r="G78" s="222"/>
      <c r="H78" s="222"/>
      <c r="I78" s="222"/>
      <c r="J78" s="222"/>
      <c r="K78" s="222"/>
      <c r="L78" s="223"/>
    </row>
    <row r="79" spans="1:22" ht="21" customHeight="1">
      <c r="A79" s="227" t="s">
        <v>387</v>
      </c>
      <c r="B79" s="227"/>
      <c r="C79" s="227"/>
      <c r="D79" s="227"/>
      <c r="E79" s="227"/>
      <c r="F79" s="227"/>
      <c r="G79" s="227"/>
      <c r="H79" s="227"/>
      <c r="I79" s="227"/>
      <c r="J79" s="227"/>
      <c r="K79" s="227"/>
      <c r="L79" s="272"/>
    </row>
    <row r="80" spans="1:22" ht="84" customHeight="1">
      <c r="A80" s="124" t="s">
        <v>417</v>
      </c>
      <c r="B80" s="211" t="s">
        <v>328</v>
      </c>
      <c r="C80" s="212"/>
      <c r="D80" s="244" t="s">
        <v>576</v>
      </c>
      <c r="E80" s="12" t="s">
        <v>21</v>
      </c>
      <c r="F80" s="101" t="s">
        <v>269</v>
      </c>
      <c r="G80" s="102" t="s">
        <v>277</v>
      </c>
      <c r="H80" s="101" t="s">
        <v>366</v>
      </c>
      <c r="I80" s="13">
        <f t="shared" ref="I80:I88" si="4">(VALUE(LEFT(F80,FIND("'",F80)-1))+VALUE(MID(F80,FIND("-",F80)+1,FIND("""",F80)-FIND("-",F80)-1))/12)*(VALUE(LEFT(H80,FIND("'",H80)-1))+VALUE(MID(H80,FIND("-",H80)+1,FIND("""",H80)-FIND("-",H80)-1))/12)</f>
        <v>21.875</v>
      </c>
      <c r="J80" s="44"/>
      <c r="K80" s="84" t="s">
        <v>24</v>
      </c>
      <c r="L80" s="138"/>
    </row>
    <row r="81" spans="1:17" ht="78" customHeight="1">
      <c r="A81" s="124" t="s">
        <v>420</v>
      </c>
      <c r="B81" s="242"/>
      <c r="C81" s="243"/>
      <c r="D81" s="245"/>
      <c r="E81" s="12" t="s">
        <v>21</v>
      </c>
      <c r="F81" s="101" t="s">
        <v>269</v>
      </c>
      <c r="G81" s="102" t="s">
        <v>277</v>
      </c>
      <c r="H81" s="101" t="s">
        <v>366</v>
      </c>
      <c r="I81" s="13">
        <f t="shared" si="4"/>
        <v>21.875</v>
      </c>
      <c r="J81" s="44"/>
      <c r="K81" s="84" t="s">
        <v>24</v>
      </c>
      <c r="L81" s="120"/>
    </row>
    <row r="82" spans="1:17" ht="77.099999999999994" customHeight="1">
      <c r="A82" s="124" t="s">
        <v>419</v>
      </c>
      <c r="B82" s="242"/>
      <c r="C82" s="243"/>
      <c r="D82" s="245"/>
      <c r="E82" s="12" t="s">
        <v>21</v>
      </c>
      <c r="F82" s="101" t="s">
        <v>270</v>
      </c>
      <c r="G82" s="102" t="s">
        <v>277</v>
      </c>
      <c r="H82" s="101" t="s">
        <v>265</v>
      </c>
      <c r="I82" s="13">
        <f t="shared" si="4"/>
        <v>9.9652777777777768</v>
      </c>
      <c r="J82" s="44"/>
      <c r="K82" s="12" t="s">
        <v>24</v>
      </c>
      <c r="L82" s="135"/>
    </row>
    <row r="83" spans="1:17" ht="100.5" customHeight="1">
      <c r="A83" s="124" t="s">
        <v>418</v>
      </c>
      <c r="B83" s="213"/>
      <c r="C83" s="214"/>
      <c r="D83" s="246"/>
      <c r="E83" s="12" t="s">
        <v>21</v>
      </c>
      <c r="F83" s="101" t="s">
        <v>315</v>
      </c>
      <c r="G83" s="102" t="s">
        <v>277</v>
      </c>
      <c r="H83" s="101" t="s">
        <v>366</v>
      </c>
      <c r="I83" s="13">
        <f t="shared" si="4"/>
        <v>57.604166666666664</v>
      </c>
      <c r="J83" s="44"/>
      <c r="K83" s="84" t="s">
        <v>24</v>
      </c>
      <c r="L83" s="120"/>
    </row>
    <row r="84" spans="1:17" ht="346.5" customHeight="1">
      <c r="A84" s="124">
        <v>3.2</v>
      </c>
      <c r="B84" s="228" t="s">
        <v>297</v>
      </c>
      <c r="C84" s="228"/>
      <c r="D84" s="25" t="s">
        <v>575</v>
      </c>
      <c r="E84" s="12" t="s">
        <v>21</v>
      </c>
      <c r="F84" s="101" t="s">
        <v>290</v>
      </c>
      <c r="G84" s="101" t="s">
        <v>276</v>
      </c>
      <c r="H84" s="101" t="s">
        <v>298</v>
      </c>
      <c r="I84" s="13">
        <f t="shared" si="4"/>
        <v>24</v>
      </c>
      <c r="J84" s="28"/>
      <c r="K84" s="84" t="s">
        <v>24</v>
      </c>
      <c r="L84" s="120"/>
    </row>
    <row r="85" spans="1:17" ht="300.60000000000002" customHeight="1">
      <c r="A85" s="124">
        <v>3.3</v>
      </c>
      <c r="B85" s="224" t="s">
        <v>301</v>
      </c>
      <c r="C85" s="225"/>
      <c r="D85" s="25" t="s">
        <v>300</v>
      </c>
      <c r="E85" s="12"/>
      <c r="F85" s="101" t="s">
        <v>588</v>
      </c>
      <c r="G85" s="102" t="s">
        <v>277</v>
      </c>
      <c r="H85" s="104" t="s">
        <v>366</v>
      </c>
      <c r="I85" s="13">
        <f t="shared" si="4"/>
        <v>45.208333333333336</v>
      </c>
      <c r="J85" s="28"/>
      <c r="K85" s="12" t="s">
        <v>24</v>
      </c>
      <c r="L85" s="120"/>
    </row>
    <row r="86" spans="1:17" ht="367.5" customHeight="1">
      <c r="A86" s="124" t="s">
        <v>392</v>
      </c>
      <c r="B86" s="228" t="s">
        <v>302</v>
      </c>
      <c r="C86" s="228"/>
      <c r="D86" s="70" t="s">
        <v>299</v>
      </c>
      <c r="E86" s="12" t="s">
        <v>21</v>
      </c>
      <c r="F86" s="102" t="s">
        <v>373</v>
      </c>
      <c r="G86" s="102" t="s">
        <v>277</v>
      </c>
      <c r="H86" s="104" t="s">
        <v>366</v>
      </c>
      <c r="I86" s="13">
        <f t="shared" si="4"/>
        <v>75.833333333333329</v>
      </c>
      <c r="J86" s="28"/>
      <c r="K86" s="84" t="s">
        <v>22</v>
      </c>
      <c r="L86" s="120"/>
    </row>
    <row r="87" spans="1:17" ht="183.6" customHeight="1">
      <c r="A87" s="124" t="s">
        <v>421</v>
      </c>
      <c r="B87" s="211" t="s">
        <v>570</v>
      </c>
      <c r="C87" s="212"/>
      <c r="D87" s="297" t="s">
        <v>353</v>
      </c>
      <c r="E87" s="12" t="s">
        <v>21</v>
      </c>
      <c r="F87" s="103" t="s">
        <v>373</v>
      </c>
      <c r="G87" s="103" t="s">
        <v>275</v>
      </c>
      <c r="H87" s="105" t="s">
        <v>589</v>
      </c>
      <c r="I87" s="13">
        <f t="shared" si="4"/>
        <v>85.944444444444429</v>
      </c>
      <c r="J87" s="68"/>
      <c r="K87" s="65" t="s">
        <v>24</v>
      </c>
      <c r="L87" s="119"/>
    </row>
    <row r="88" spans="1:17" ht="168" customHeight="1">
      <c r="A88" s="124" t="s">
        <v>422</v>
      </c>
      <c r="B88" s="213"/>
      <c r="C88" s="214"/>
      <c r="D88" s="299"/>
      <c r="E88" s="12" t="s">
        <v>21</v>
      </c>
      <c r="F88" s="103" t="s">
        <v>587</v>
      </c>
      <c r="G88" s="103" t="s">
        <v>275</v>
      </c>
      <c r="H88" s="105" t="s">
        <v>316</v>
      </c>
      <c r="I88" s="13">
        <f t="shared" si="4"/>
        <v>106.05555555555556</v>
      </c>
      <c r="J88" s="68"/>
      <c r="K88" s="65" t="s">
        <v>24</v>
      </c>
      <c r="L88" s="142"/>
      <c r="Q88" s="122"/>
    </row>
    <row r="89" spans="1:17" ht="22.35" customHeight="1">
      <c r="A89" s="226"/>
      <c r="B89" s="226"/>
      <c r="C89" s="226"/>
      <c r="D89" s="226"/>
      <c r="E89" s="226"/>
      <c r="F89" s="226"/>
      <c r="G89" s="226"/>
      <c r="H89" s="226"/>
      <c r="I89" s="226"/>
      <c r="J89" s="226"/>
      <c r="K89" s="71" t="s">
        <v>23</v>
      </c>
      <c r="L89" s="72"/>
    </row>
    <row r="90" spans="1:17" ht="21.95" customHeight="1">
      <c r="A90" s="227" t="s">
        <v>393</v>
      </c>
      <c r="B90" s="227"/>
      <c r="C90" s="227"/>
      <c r="D90" s="227"/>
      <c r="E90" s="227"/>
      <c r="F90" s="227"/>
      <c r="G90" s="227"/>
      <c r="H90" s="227"/>
      <c r="I90" s="227"/>
      <c r="J90" s="227"/>
      <c r="K90" s="227"/>
      <c r="L90" s="272"/>
    </row>
    <row r="91" spans="1:17" ht="318" customHeight="1">
      <c r="A91" s="124" t="s">
        <v>394</v>
      </c>
      <c r="B91" s="236" t="s">
        <v>364</v>
      </c>
      <c r="C91" s="237"/>
      <c r="D91" s="144" t="s">
        <v>335</v>
      </c>
      <c r="E91" s="69" t="s">
        <v>21</v>
      </c>
      <c r="F91" s="103" t="s">
        <v>602</v>
      </c>
      <c r="G91" s="103" t="s">
        <v>276</v>
      </c>
      <c r="H91" s="105" t="s">
        <v>266</v>
      </c>
      <c r="I91" s="13">
        <f t="shared" ref="I91:I130" si="5">(VALUE(LEFT(F91,FIND("'",F91)-1))+VALUE(MID(F91,FIND("-",F91)+1,FIND("""",F91)-FIND("-",F91)-1))/12)*(VALUE(LEFT(H91,FIND("'",H91)-1))+VALUE(MID(H91,FIND("-",H91)+1,FIND("""",H91)-FIND("-",H91)-1))/12)</f>
        <v>161.0277777777778</v>
      </c>
      <c r="J91" s="68"/>
      <c r="K91" s="65" t="s">
        <v>24</v>
      </c>
      <c r="L91" s="143"/>
    </row>
    <row r="92" spans="1:17" ht="66.95" customHeight="1">
      <c r="A92" s="124" t="s">
        <v>603</v>
      </c>
      <c r="B92" s="276" t="s">
        <v>291</v>
      </c>
      <c r="C92" s="277"/>
      <c r="D92" s="232" t="s">
        <v>334</v>
      </c>
      <c r="E92" s="69" t="s">
        <v>21</v>
      </c>
      <c r="F92" s="103" t="s">
        <v>268</v>
      </c>
      <c r="G92" s="103" t="s">
        <v>284</v>
      </c>
      <c r="H92" s="105" t="s">
        <v>264</v>
      </c>
      <c r="I92" s="13">
        <f t="shared" si="5"/>
        <v>13.833333333333334</v>
      </c>
      <c r="J92" s="68"/>
      <c r="K92" s="91" t="s">
        <v>22</v>
      </c>
      <c r="L92" s="119"/>
    </row>
    <row r="93" spans="1:17" ht="64.5" customHeight="1">
      <c r="A93" s="124" t="s">
        <v>608</v>
      </c>
      <c r="B93" s="278"/>
      <c r="C93" s="279"/>
      <c r="D93" s="282"/>
      <c r="E93" s="69" t="s">
        <v>21</v>
      </c>
      <c r="F93" s="103" t="s">
        <v>268</v>
      </c>
      <c r="G93" s="103" t="s">
        <v>284</v>
      </c>
      <c r="H93" s="105" t="s">
        <v>264</v>
      </c>
      <c r="I93" s="13">
        <f t="shared" si="5"/>
        <v>13.833333333333334</v>
      </c>
      <c r="J93" s="68"/>
      <c r="K93" s="91" t="s">
        <v>22</v>
      </c>
      <c r="L93" s="119"/>
    </row>
    <row r="94" spans="1:17" ht="69" customHeight="1">
      <c r="A94" s="124" t="s">
        <v>607</v>
      </c>
      <c r="B94" s="278"/>
      <c r="C94" s="279"/>
      <c r="D94" s="282"/>
      <c r="E94" s="69" t="s">
        <v>21</v>
      </c>
      <c r="F94" s="103" t="s">
        <v>268</v>
      </c>
      <c r="G94" s="103" t="s">
        <v>284</v>
      </c>
      <c r="H94" s="105" t="s">
        <v>264</v>
      </c>
      <c r="I94" s="13">
        <f t="shared" si="5"/>
        <v>13.833333333333334</v>
      </c>
      <c r="J94" s="68"/>
      <c r="K94" s="69" t="s">
        <v>22</v>
      </c>
      <c r="L94" s="119"/>
    </row>
    <row r="95" spans="1:17" ht="73.5" customHeight="1">
      <c r="A95" s="124" t="s">
        <v>606</v>
      </c>
      <c r="B95" s="278"/>
      <c r="C95" s="279"/>
      <c r="D95" s="282"/>
      <c r="E95" s="69" t="s">
        <v>21</v>
      </c>
      <c r="F95" s="103" t="s">
        <v>268</v>
      </c>
      <c r="G95" s="103" t="s">
        <v>284</v>
      </c>
      <c r="H95" s="105" t="s">
        <v>264</v>
      </c>
      <c r="I95" s="13">
        <f t="shared" si="5"/>
        <v>13.833333333333334</v>
      </c>
      <c r="J95" s="68"/>
      <c r="K95" s="91" t="s">
        <v>22</v>
      </c>
      <c r="L95" s="119"/>
    </row>
    <row r="96" spans="1:17" ht="63" customHeight="1">
      <c r="A96" s="124" t="s">
        <v>605</v>
      </c>
      <c r="B96" s="278"/>
      <c r="C96" s="279"/>
      <c r="D96" s="282"/>
      <c r="E96" s="69" t="s">
        <v>21</v>
      </c>
      <c r="F96" s="103" t="s">
        <v>268</v>
      </c>
      <c r="G96" s="103" t="s">
        <v>284</v>
      </c>
      <c r="H96" s="105" t="s">
        <v>264</v>
      </c>
      <c r="I96" s="13">
        <f t="shared" si="5"/>
        <v>13.833333333333334</v>
      </c>
      <c r="J96" s="68"/>
      <c r="K96" s="91" t="s">
        <v>22</v>
      </c>
      <c r="L96" s="119"/>
    </row>
    <row r="97" spans="1:12" ht="22.5" hidden="1" customHeight="1">
      <c r="A97" s="145"/>
      <c r="B97" s="278"/>
      <c r="C97" s="279"/>
      <c r="D97" s="282"/>
      <c r="E97" s="69" t="s">
        <v>21</v>
      </c>
      <c r="F97" s="103" t="s">
        <v>281</v>
      </c>
      <c r="G97" s="103">
        <v>40</v>
      </c>
      <c r="H97" s="105" t="s">
        <v>264</v>
      </c>
      <c r="I97" s="13">
        <f t="shared" si="5"/>
        <v>14.166666666666666</v>
      </c>
      <c r="J97" s="68"/>
      <c r="K97" s="91" t="s">
        <v>22</v>
      </c>
      <c r="L97" s="93"/>
    </row>
    <row r="98" spans="1:12" ht="21" hidden="1" customHeight="1">
      <c r="A98" s="145"/>
      <c r="B98" s="278"/>
      <c r="C98" s="279"/>
      <c r="D98" s="282"/>
      <c r="E98" s="69" t="s">
        <v>21</v>
      </c>
      <c r="F98" s="103" t="s">
        <v>281</v>
      </c>
      <c r="G98" s="103">
        <v>40</v>
      </c>
      <c r="H98" s="105" t="s">
        <v>264</v>
      </c>
      <c r="I98" s="13">
        <f t="shared" si="5"/>
        <v>14.166666666666666</v>
      </c>
      <c r="J98" s="68"/>
      <c r="K98" s="91" t="s">
        <v>22</v>
      </c>
      <c r="L98" s="92"/>
    </row>
    <row r="99" spans="1:12" ht="21" hidden="1" customHeight="1">
      <c r="A99" s="145"/>
      <c r="B99" s="278"/>
      <c r="C99" s="279"/>
      <c r="D99" s="282"/>
      <c r="E99" s="69" t="s">
        <v>21</v>
      </c>
      <c r="F99" s="103" t="s">
        <v>281</v>
      </c>
      <c r="G99" s="103">
        <v>40</v>
      </c>
      <c r="H99" s="105" t="s">
        <v>264</v>
      </c>
      <c r="I99" s="13">
        <f t="shared" si="5"/>
        <v>14.166666666666666</v>
      </c>
      <c r="J99" s="68"/>
      <c r="K99" s="91" t="s">
        <v>22</v>
      </c>
      <c r="L99" s="95"/>
    </row>
    <row r="100" spans="1:12" ht="70.5" customHeight="1">
      <c r="A100" s="124" t="s">
        <v>604</v>
      </c>
      <c r="B100" s="280"/>
      <c r="C100" s="281"/>
      <c r="D100" s="233"/>
      <c r="E100" s="69" t="s">
        <v>21</v>
      </c>
      <c r="F100" s="103" t="s">
        <v>268</v>
      </c>
      <c r="G100" s="103" t="s">
        <v>284</v>
      </c>
      <c r="H100" s="105" t="s">
        <v>264</v>
      </c>
      <c r="I100" s="13">
        <f t="shared" si="5"/>
        <v>13.833333333333334</v>
      </c>
      <c r="J100" s="68"/>
      <c r="K100" s="91" t="s">
        <v>22</v>
      </c>
      <c r="L100" s="119"/>
    </row>
    <row r="101" spans="1:12" ht="23.45" customHeight="1">
      <c r="A101" s="124" t="s">
        <v>423</v>
      </c>
      <c r="B101" s="276" t="s">
        <v>242</v>
      </c>
      <c r="C101" s="277"/>
      <c r="D101" s="240" t="s">
        <v>336</v>
      </c>
      <c r="E101" s="69" t="s">
        <v>21</v>
      </c>
      <c r="F101" s="103" t="s">
        <v>282</v>
      </c>
      <c r="G101" s="103" t="s">
        <v>264</v>
      </c>
      <c r="H101" s="105" t="s">
        <v>265</v>
      </c>
      <c r="I101" s="13">
        <f t="shared" si="5"/>
        <v>3.4166666666666665</v>
      </c>
      <c r="J101" s="68"/>
      <c r="K101" s="91" t="s">
        <v>22</v>
      </c>
      <c r="L101" s="119"/>
    </row>
    <row r="102" spans="1:12" ht="21.6" customHeight="1">
      <c r="A102" s="124" t="s">
        <v>424</v>
      </c>
      <c r="B102" s="278"/>
      <c r="C102" s="279"/>
      <c r="D102" s="283"/>
      <c r="E102" s="69" t="s">
        <v>21</v>
      </c>
      <c r="F102" s="103" t="s">
        <v>282</v>
      </c>
      <c r="G102" s="103" t="s">
        <v>264</v>
      </c>
      <c r="H102" s="105" t="s">
        <v>265</v>
      </c>
      <c r="I102" s="13">
        <f t="shared" si="5"/>
        <v>3.4166666666666665</v>
      </c>
      <c r="J102" s="68"/>
      <c r="K102" s="91" t="s">
        <v>22</v>
      </c>
      <c r="L102" s="119"/>
    </row>
    <row r="103" spans="1:12" ht="21.6" customHeight="1">
      <c r="A103" s="124" t="s">
        <v>425</v>
      </c>
      <c r="B103" s="278"/>
      <c r="C103" s="279"/>
      <c r="D103" s="283"/>
      <c r="E103" s="69" t="s">
        <v>21</v>
      </c>
      <c r="F103" s="103" t="s">
        <v>282</v>
      </c>
      <c r="G103" s="103" t="s">
        <v>264</v>
      </c>
      <c r="H103" s="105" t="s">
        <v>265</v>
      </c>
      <c r="I103" s="13">
        <f t="shared" si="5"/>
        <v>3.4166666666666665</v>
      </c>
      <c r="J103" s="68"/>
      <c r="K103" s="91" t="s">
        <v>22</v>
      </c>
      <c r="L103" s="119"/>
    </row>
    <row r="104" spans="1:12" ht="20.45" customHeight="1">
      <c r="A104" s="124" t="s">
        <v>426</v>
      </c>
      <c r="B104" s="278"/>
      <c r="C104" s="279"/>
      <c r="D104" s="283"/>
      <c r="E104" s="69" t="s">
        <v>21</v>
      </c>
      <c r="F104" s="103" t="s">
        <v>282</v>
      </c>
      <c r="G104" s="103" t="s">
        <v>264</v>
      </c>
      <c r="H104" s="105" t="s">
        <v>265</v>
      </c>
      <c r="I104" s="13">
        <f t="shared" si="5"/>
        <v>3.4166666666666665</v>
      </c>
      <c r="J104" s="68"/>
      <c r="K104" s="91" t="s">
        <v>22</v>
      </c>
      <c r="L104" s="119"/>
    </row>
    <row r="105" spans="1:12" ht="22.5" customHeight="1">
      <c r="A105" s="124" t="s">
        <v>427</v>
      </c>
      <c r="B105" s="278"/>
      <c r="C105" s="279"/>
      <c r="D105" s="283"/>
      <c r="E105" s="69" t="s">
        <v>21</v>
      </c>
      <c r="F105" s="103" t="s">
        <v>282</v>
      </c>
      <c r="G105" s="103" t="s">
        <v>264</v>
      </c>
      <c r="H105" s="105" t="s">
        <v>265</v>
      </c>
      <c r="I105" s="13">
        <f t="shared" si="5"/>
        <v>3.4166666666666665</v>
      </c>
      <c r="J105" s="68"/>
      <c r="K105" s="91" t="s">
        <v>22</v>
      </c>
      <c r="L105" s="119"/>
    </row>
    <row r="106" spans="1:12" ht="25.5" customHeight="1">
      <c r="A106" s="124" t="s">
        <v>428</v>
      </c>
      <c r="B106" s="278"/>
      <c r="C106" s="279"/>
      <c r="D106" s="283"/>
      <c r="E106" s="69" t="s">
        <v>21</v>
      </c>
      <c r="F106" s="103" t="s">
        <v>282</v>
      </c>
      <c r="G106" s="103" t="s">
        <v>264</v>
      </c>
      <c r="H106" s="105" t="s">
        <v>265</v>
      </c>
      <c r="I106" s="13">
        <f t="shared" si="5"/>
        <v>3.4166666666666665</v>
      </c>
      <c r="J106" s="68"/>
      <c r="K106" s="91" t="s">
        <v>22</v>
      </c>
      <c r="L106" s="119"/>
    </row>
    <row r="107" spans="1:12" ht="22.35" customHeight="1">
      <c r="A107" s="124" t="s">
        <v>429</v>
      </c>
      <c r="B107" s="278"/>
      <c r="C107" s="279"/>
      <c r="D107" s="283"/>
      <c r="E107" s="69" t="s">
        <v>21</v>
      </c>
      <c r="F107" s="103" t="s">
        <v>282</v>
      </c>
      <c r="G107" s="103" t="s">
        <v>264</v>
      </c>
      <c r="H107" s="105" t="s">
        <v>265</v>
      </c>
      <c r="I107" s="13">
        <f t="shared" si="5"/>
        <v>3.4166666666666665</v>
      </c>
      <c r="J107" s="68"/>
      <c r="K107" s="91" t="s">
        <v>22</v>
      </c>
      <c r="L107" s="119"/>
    </row>
    <row r="108" spans="1:12" ht="22.35" customHeight="1">
      <c r="A108" s="124" t="s">
        <v>430</v>
      </c>
      <c r="B108" s="278"/>
      <c r="C108" s="279"/>
      <c r="D108" s="283"/>
      <c r="E108" s="69" t="s">
        <v>21</v>
      </c>
      <c r="F108" s="103" t="s">
        <v>282</v>
      </c>
      <c r="G108" s="103" t="s">
        <v>264</v>
      </c>
      <c r="H108" s="105" t="s">
        <v>265</v>
      </c>
      <c r="I108" s="13">
        <f t="shared" si="5"/>
        <v>3.4166666666666665</v>
      </c>
      <c r="J108" s="68"/>
      <c r="K108" s="69" t="s">
        <v>22</v>
      </c>
      <c r="L108" s="97"/>
    </row>
    <row r="109" spans="1:12" ht="20.45" customHeight="1">
      <c r="A109" s="124" t="s">
        <v>431</v>
      </c>
      <c r="B109" s="278"/>
      <c r="C109" s="279"/>
      <c r="D109" s="283"/>
      <c r="E109" s="69" t="s">
        <v>21</v>
      </c>
      <c r="F109" s="103" t="s">
        <v>282</v>
      </c>
      <c r="G109" s="103" t="s">
        <v>264</v>
      </c>
      <c r="H109" s="105" t="s">
        <v>265</v>
      </c>
      <c r="I109" s="13">
        <f t="shared" si="5"/>
        <v>3.4166666666666665</v>
      </c>
      <c r="J109" s="68"/>
      <c r="K109" s="69" t="s">
        <v>22</v>
      </c>
      <c r="L109" s="97"/>
    </row>
    <row r="110" spans="1:12" ht="27" customHeight="1">
      <c r="A110" s="124" t="s">
        <v>432</v>
      </c>
      <c r="B110" s="278"/>
      <c r="C110" s="279"/>
      <c r="D110" s="283"/>
      <c r="E110" s="69" t="s">
        <v>21</v>
      </c>
      <c r="F110" s="103" t="s">
        <v>282</v>
      </c>
      <c r="G110" s="103" t="s">
        <v>264</v>
      </c>
      <c r="H110" s="105" t="s">
        <v>265</v>
      </c>
      <c r="I110" s="13">
        <f t="shared" si="5"/>
        <v>3.4166666666666665</v>
      </c>
      <c r="J110" s="68"/>
      <c r="K110" s="91" t="s">
        <v>22</v>
      </c>
      <c r="L110" s="119"/>
    </row>
    <row r="111" spans="1:12" ht="28.5" customHeight="1">
      <c r="A111" s="124" t="s">
        <v>433</v>
      </c>
      <c r="B111" s="278"/>
      <c r="C111" s="279"/>
      <c r="D111" s="283"/>
      <c r="E111" s="69" t="s">
        <v>21</v>
      </c>
      <c r="F111" s="103" t="s">
        <v>282</v>
      </c>
      <c r="G111" s="103" t="s">
        <v>264</v>
      </c>
      <c r="H111" s="105" t="s">
        <v>265</v>
      </c>
      <c r="I111" s="13">
        <f t="shared" si="5"/>
        <v>3.4166666666666665</v>
      </c>
      <c r="J111" s="68"/>
      <c r="K111" s="69" t="s">
        <v>22</v>
      </c>
      <c r="L111" s="97"/>
    </row>
    <row r="112" spans="1:12" ht="23.45" customHeight="1">
      <c r="A112" s="124" t="s">
        <v>434</v>
      </c>
      <c r="B112" s="278"/>
      <c r="C112" s="279"/>
      <c r="D112" s="283"/>
      <c r="E112" s="69" t="s">
        <v>21</v>
      </c>
      <c r="F112" s="103" t="s">
        <v>282</v>
      </c>
      <c r="G112" s="103" t="s">
        <v>264</v>
      </c>
      <c r="H112" s="105" t="s">
        <v>265</v>
      </c>
      <c r="I112" s="13">
        <f t="shared" si="5"/>
        <v>3.4166666666666665</v>
      </c>
      <c r="J112" s="68"/>
      <c r="K112" s="69" t="s">
        <v>22</v>
      </c>
      <c r="L112" s="97"/>
    </row>
    <row r="113" spans="1:18" ht="27" customHeight="1">
      <c r="A113" s="124" t="s">
        <v>435</v>
      </c>
      <c r="B113" s="278"/>
      <c r="C113" s="279"/>
      <c r="D113" s="283"/>
      <c r="E113" s="69" t="s">
        <v>21</v>
      </c>
      <c r="F113" s="103" t="s">
        <v>282</v>
      </c>
      <c r="G113" s="103" t="s">
        <v>264</v>
      </c>
      <c r="H113" s="105" t="s">
        <v>265</v>
      </c>
      <c r="I113" s="13">
        <f t="shared" si="5"/>
        <v>3.4166666666666665</v>
      </c>
      <c r="J113" s="68"/>
      <c r="K113" s="69" t="s">
        <v>22</v>
      </c>
      <c r="L113" s="96"/>
    </row>
    <row r="114" spans="1:18" ht="21.6" customHeight="1">
      <c r="A114" s="124" t="s">
        <v>436</v>
      </c>
      <c r="B114" s="278"/>
      <c r="C114" s="279"/>
      <c r="D114" s="283"/>
      <c r="E114" s="69" t="s">
        <v>21</v>
      </c>
      <c r="F114" s="103" t="s">
        <v>282</v>
      </c>
      <c r="G114" s="103" t="s">
        <v>264</v>
      </c>
      <c r="H114" s="105" t="s">
        <v>265</v>
      </c>
      <c r="I114" s="13">
        <f t="shared" si="5"/>
        <v>3.4166666666666665</v>
      </c>
      <c r="J114" s="68"/>
      <c r="K114" s="69" t="s">
        <v>22</v>
      </c>
      <c r="L114" s="98"/>
    </row>
    <row r="115" spans="1:18" ht="27" customHeight="1">
      <c r="A115" s="124" t="s">
        <v>437</v>
      </c>
      <c r="B115" s="278"/>
      <c r="C115" s="279"/>
      <c r="D115" s="283"/>
      <c r="E115" s="69" t="s">
        <v>21</v>
      </c>
      <c r="F115" s="103" t="s">
        <v>282</v>
      </c>
      <c r="G115" s="103" t="s">
        <v>264</v>
      </c>
      <c r="H115" s="105" t="s">
        <v>265</v>
      </c>
      <c r="I115" s="13">
        <f t="shared" si="5"/>
        <v>3.4166666666666665</v>
      </c>
      <c r="J115" s="68"/>
      <c r="K115" s="69" t="s">
        <v>22</v>
      </c>
      <c r="L115" s="98"/>
    </row>
    <row r="116" spans="1:18" ht="29.1" customHeight="1">
      <c r="A116" s="124" t="s">
        <v>438</v>
      </c>
      <c r="B116" s="278"/>
      <c r="C116" s="279"/>
      <c r="D116" s="283"/>
      <c r="E116" s="69" t="s">
        <v>21</v>
      </c>
      <c r="F116" s="103" t="s">
        <v>282</v>
      </c>
      <c r="G116" s="103" t="s">
        <v>264</v>
      </c>
      <c r="H116" s="105" t="s">
        <v>265</v>
      </c>
      <c r="I116" s="13">
        <f t="shared" si="5"/>
        <v>3.4166666666666665</v>
      </c>
      <c r="J116" s="68"/>
      <c r="K116" s="69" t="s">
        <v>22</v>
      </c>
      <c r="L116" s="98"/>
    </row>
    <row r="117" spans="1:18" ht="27.95" customHeight="1">
      <c r="A117" s="124" t="s">
        <v>439</v>
      </c>
      <c r="B117" s="278"/>
      <c r="C117" s="279"/>
      <c r="D117" s="283"/>
      <c r="E117" s="69" t="s">
        <v>21</v>
      </c>
      <c r="F117" s="103" t="s">
        <v>282</v>
      </c>
      <c r="G117" s="103" t="s">
        <v>264</v>
      </c>
      <c r="H117" s="105" t="s">
        <v>265</v>
      </c>
      <c r="I117" s="13">
        <f t="shared" si="5"/>
        <v>3.4166666666666665</v>
      </c>
      <c r="J117" s="68"/>
      <c r="K117" s="69" t="s">
        <v>22</v>
      </c>
      <c r="L117" s="98"/>
    </row>
    <row r="118" spans="1:18" ht="28.7" customHeight="1">
      <c r="A118" s="124" t="s">
        <v>440</v>
      </c>
      <c r="B118" s="280"/>
      <c r="C118" s="281"/>
      <c r="D118" s="284"/>
      <c r="E118" s="69" t="s">
        <v>21</v>
      </c>
      <c r="F118" s="103" t="s">
        <v>282</v>
      </c>
      <c r="G118" s="103" t="s">
        <v>264</v>
      </c>
      <c r="H118" s="105" t="s">
        <v>265</v>
      </c>
      <c r="I118" s="13">
        <f t="shared" si="5"/>
        <v>3.4166666666666665</v>
      </c>
      <c r="J118" s="68"/>
      <c r="K118" s="69" t="s">
        <v>22</v>
      </c>
      <c r="L118" s="98"/>
    </row>
    <row r="119" spans="1:18" ht="32.1" customHeight="1">
      <c r="A119" s="124" t="s">
        <v>441</v>
      </c>
      <c r="B119" s="276" t="s">
        <v>292</v>
      </c>
      <c r="C119" s="277"/>
      <c r="D119" s="216" t="s">
        <v>309</v>
      </c>
      <c r="E119" s="69" t="s">
        <v>21</v>
      </c>
      <c r="F119" s="103" t="s">
        <v>268</v>
      </c>
      <c r="G119" s="105" t="s">
        <v>282</v>
      </c>
      <c r="H119" s="105" t="s">
        <v>269</v>
      </c>
      <c r="I119" s="13">
        <f t="shared" si="5"/>
        <v>17.291666666666668</v>
      </c>
      <c r="J119" s="68"/>
      <c r="K119" s="65" t="s">
        <v>24</v>
      </c>
      <c r="L119" s="98"/>
    </row>
    <row r="120" spans="1:18" ht="34.5" customHeight="1">
      <c r="A120" s="124" t="s">
        <v>442</v>
      </c>
      <c r="B120" s="278"/>
      <c r="C120" s="279"/>
      <c r="D120" s="275"/>
      <c r="E120" s="69" t="s">
        <v>21</v>
      </c>
      <c r="F120" s="103" t="s">
        <v>268</v>
      </c>
      <c r="G120" s="105" t="s">
        <v>282</v>
      </c>
      <c r="H120" s="105" t="s">
        <v>269</v>
      </c>
      <c r="I120" s="13">
        <f t="shared" si="5"/>
        <v>17.291666666666668</v>
      </c>
      <c r="J120" s="68"/>
      <c r="K120" s="65" t="s">
        <v>24</v>
      </c>
      <c r="L120" s="97"/>
    </row>
    <row r="121" spans="1:18" ht="36.6" customHeight="1">
      <c r="A121" s="124" t="s">
        <v>443</v>
      </c>
      <c r="B121" s="278"/>
      <c r="C121" s="279"/>
      <c r="D121" s="275"/>
      <c r="E121" s="69" t="s">
        <v>21</v>
      </c>
      <c r="F121" s="103" t="s">
        <v>268</v>
      </c>
      <c r="G121" s="105" t="s">
        <v>282</v>
      </c>
      <c r="H121" s="105" t="s">
        <v>269</v>
      </c>
      <c r="I121" s="13">
        <f t="shared" si="5"/>
        <v>17.291666666666668</v>
      </c>
      <c r="J121" s="68"/>
      <c r="K121" s="65" t="s">
        <v>24</v>
      </c>
      <c r="L121" s="97"/>
    </row>
    <row r="122" spans="1:18" ht="34.5" customHeight="1">
      <c r="A122" s="124" t="s">
        <v>444</v>
      </c>
      <c r="B122" s="278"/>
      <c r="C122" s="279"/>
      <c r="D122" s="275"/>
      <c r="E122" s="69" t="s">
        <v>21</v>
      </c>
      <c r="F122" s="103" t="s">
        <v>268</v>
      </c>
      <c r="G122" s="105" t="s">
        <v>282</v>
      </c>
      <c r="H122" s="105" t="s">
        <v>269</v>
      </c>
      <c r="I122" s="13">
        <f t="shared" si="5"/>
        <v>17.291666666666668</v>
      </c>
      <c r="J122" s="68"/>
      <c r="K122" s="65" t="s">
        <v>24</v>
      </c>
      <c r="L122" s="98"/>
    </row>
    <row r="123" spans="1:18" ht="38.450000000000003" customHeight="1">
      <c r="A123" s="124" t="s">
        <v>445</v>
      </c>
      <c r="B123" s="278"/>
      <c r="C123" s="279"/>
      <c r="D123" s="275"/>
      <c r="E123" s="69" t="s">
        <v>21</v>
      </c>
      <c r="F123" s="103" t="s">
        <v>268</v>
      </c>
      <c r="G123" s="105" t="s">
        <v>282</v>
      </c>
      <c r="H123" s="105" t="s">
        <v>269</v>
      </c>
      <c r="I123" s="13">
        <f t="shared" si="5"/>
        <v>17.291666666666668</v>
      </c>
      <c r="J123" s="68"/>
      <c r="K123" s="65" t="s">
        <v>24</v>
      </c>
      <c r="L123" s="98"/>
    </row>
    <row r="124" spans="1:18" ht="39.950000000000003" customHeight="1">
      <c r="A124" s="124" t="s">
        <v>446</v>
      </c>
      <c r="B124" s="278"/>
      <c r="C124" s="279"/>
      <c r="D124" s="275"/>
      <c r="E124" s="69" t="s">
        <v>21</v>
      </c>
      <c r="F124" s="103" t="s">
        <v>268</v>
      </c>
      <c r="G124" s="105" t="s">
        <v>282</v>
      </c>
      <c r="H124" s="105" t="s">
        <v>269</v>
      </c>
      <c r="I124" s="13">
        <f t="shared" si="5"/>
        <v>17.291666666666668</v>
      </c>
      <c r="J124" s="68"/>
      <c r="K124" s="65" t="s">
        <v>24</v>
      </c>
      <c r="L124" s="98"/>
    </row>
    <row r="125" spans="1:18" ht="36.950000000000003" customHeight="1">
      <c r="A125" s="124" t="s">
        <v>447</v>
      </c>
      <c r="B125" s="278"/>
      <c r="C125" s="279"/>
      <c r="D125" s="275"/>
      <c r="E125" s="69" t="s">
        <v>21</v>
      </c>
      <c r="F125" s="103" t="s">
        <v>268</v>
      </c>
      <c r="G125" s="105" t="s">
        <v>282</v>
      </c>
      <c r="H125" s="105" t="s">
        <v>269</v>
      </c>
      <c r="I125" s="13">
        <f t="shared" si="5"/>
        <v>17.291666666666668</v>
      </c>
      <c r="J125" s="68"/>
      <c r="K125" s="65" t="s">
        <v>24</v>
      </c>
      <c r="L125" s="94"/>
    </row>
    <row r="126" spans="1:18" ht="41.45" customHeight="1">
      <c r="A126" s="124" t="s">
        <v>448</v>
      </c>
      <c r="B126" s="278"/>
      <c r="C126" s="279"/>
      <c r="D126" s="275"/>
      <c r="E126" s="69" t="s">
        <v>21</v>
      </c>
      <c r="F126" s="103" t="s">
        <v>268</v>
      </c>
      <c r="G126" s="105" t="s">
        <v>282</v>
      </c>
      <c r="H126" s="105" t="s">
        <v>269</v>
      </c>
      <c r="I126" s="13">
        <f t="shared" si="5"/>
        <v>17.291666666666668</v>
      </c>
      <c r="J126" s="68"/>
      <c r="K126" s="65" t="s">
        <v>24</v>
      </c>
      <c r="L126" s="96"/>
    </row>
    <row r="127" spans="1:18" ht="48.95" customHeight="1">
      <c r="A127" s="124" t="s">
        <v>449</v>
      </c>
      <c r="B127" s="280"/>
      <c r="C127" s="281"/>
      <c r="D127" s="217"/>
      <c r="E127" s="69" t="s">
        <v>21</v>
      </c>
      <c r="F127" s="103" t="s">
        <v>268</v>
      </c>
      <c r="G127" s="105" t="s">
        <v>282</v>
      </c>
      <c r="H127" s="105" t="s">
        <v>269</v>
      </c>
      <c r="I127" s="13">
        <f t="shared" si="5"/>
        <v>17.291666666666668</v>
      </c>
      <c r="J127" s="68"/>
      <c r="K127" s="65" t="s">
        <v>24</v>
      </c>
      <c r="L127" s="94"/>
    </row>
    <row r="128" spans="1:18" ht="387.95" customHeight="1">
      <c r="A128" s="124" t="s">
        <v>395</v>
      </c>
      <c r="B128" s="215" t="s">
        <v>369</v>
      </c>
      <c r="C128" s="215"/>
      <c r="D128" s="15" t="s">
        <v>580</v>
      </c>
      <c r="E128" s="69" t="s">
        <v>21</v>
      </c>
      <c r="F128" s="103" t="s">
        <v>283</v>
      </c>
      <c r="G128" s="103" t="s">
        <v>274</v>
      </c>
      <c r="H128" s="105" t="s">
        <v>373</v>
      </c>
      <c r="I128" s="13">
        <f t="shared" si="5"/>
        <v>38.277777777777779</v>
      </c>
      <c r="J128" s="68"/>
      <c r="K128" s="69" t="s">
        <v>22</v>
      </c>
      <c r="L128" s="97"/>
      <c r="R128" s="7"/>
    </row>
    <row r="129" spans="1:12" ht="325.5" customHeight="1">
      <c r="A129" s="124" t="s">
        <v>396</v>
      </c>
      <c r="B129" s="215" t="s">
        <v>295</v>
      </c>
      <c r="C129" s="215"/>
      <c r="D129" s="25" t="s">
        <v>293</v>
      </c>
      <c r="E129" s="69" t="s">
        <v>21</v>
      </c>
      <c r="F129" s="103" t="s">
        <v>609</v>
      </c>
      <c r="G129" s="103" t="s">
        <v>274</v>
      </c>
      <c r="H129" s="105" t="s">
        <v>294</v>
      </c>
      <c r="I129" s="13">
        <f t="shared" si="5"/>
        <v>536.66666666666663</v>
      </c>
      <c r="J129" s="68"/>
      <c r="K129" s="69" t="s">
        <v>22</v>
      </c>
      <c r="L129" s="96"/>
    </row>
    <row r="130" spans="1:12" ht="225.95" customHeight="1">
      <c r="A130" s="124" t="s">
        <v>397</v>
      </c>
      <c r="B130" s="236" t="s">
        <v>256</v>
      </c>
      <c r="C130" s="237"/>
      <c r="D130" s="40" t="s">
        <v>751</v>
      </c>
      <c r="E130" s="65" t="s">
        <v>21</v>
      </c>
      <c r="F130" s="103" t="s">
        <v>610</v>
      </c>
      <c r="G130" s="103" t="s">
        <v>28</v>
      </c>
      <c r="H130" s="105" t="s">
        <v>366</v>
      </c>
      <c r="I130" s="13">
        <f t="shared" si="5"/>
        <v>259.58333333333337</v>
      </c>
      <c r="J130" s="68"/>
      <c r="K130" s="12" t="s">
        <v>24</v>
      </c>
      <c r="L130" s="82"/>
    </row>
    <row r="131" spans="1:12" ht="165.95" customHeight="1">
      <c r="A131" s="124" t="s">
        <v>450</v>
      </c>
      <c r="B131" s="276" t="s">
        <v>362</v>
      </c>
      <c r="C131" s="277"/>
      <c r="D131" s="302" t="s">
        <v>363</v>
      </c>
      <c r="E131" s="65" t="s">
        <v>21</v>
      </c>
      <c r="F131" s="103" t="s">
        <v>305</v>
      </c>
      <c r="G131" s="103" t="s">
        <v>277</v>
      </c>
      <c r="H131" s="105" t="s">
        <v>266</v>
      </c>
      <c r="I131" s="13">
        <f t="shared" ref="I131" si="6">(VALUE(LEFT(F131,FIND("'",F131)-1))+VALUE(MID(F131,FIND("-",F131)+1,FIND("""",F131)-FIND("-",F131)-1))/12)*(VALUE(LEFT(H131,FIND("'",H131)-1))+VALUE(MID(H131,FIND("-",H131)+1,FIND("""",H131)-FIND("-",H131)-1))/12)</f>
        <v>51.666666666666671</v>
      </c>
      <c r="J131" s="68"/>
      <c r="K131" s="12" t="s">
        <v>24</v>
      </c>
      <c r="L131" s="82"/>
    </row>
    <row r="132" spans="1:12" ht="199.5" customHeight="1">
      <c r="A132" s="124" t="s">
        <v>451</v>
      </c>
      <c r="B132" s="280"/>
      <c r="C132" s="281"/>
      <c r="D132" s="303"/>
      <c r="E132" s="113" t="s">
        <v>21</v>
      </c>
      <c r="F132" s="103" t="s">
        <v>305</v>
      </c>
      <c r="G132" s="103" t="s">
        <v>277</v>
      </c>
      <c r="H132" s="105" t="s">
        <v>266</v>
      </c>
      <c r="I132" s="13">
        <f t="shared" ref="I132:I133" si="7">(VALUE(LEFT(F132,FIND("'",F132)-1))+VALUE(MID(F132,FIND("-",F132)+1,FIND("""",F132)-FIND("-",F132)-1))/12)*(VALUE(LEFT(H132,FIND("'",H132)-1))+VALUE(MID(H132,FIND("-",H132)+1,FIND("""",H132)-FIND("-",H132)-1))/12)</f>
        <v>51.666666666666671</v>
      </c>
      <c r="J132" s="68"/>
      <c r="K132" s="12" t="s">
        <v>24</v>
      </c>
      <c r="L132" s="83"/>
    </row>
    <row r="133" spans="1:12" ht="168" customHeight="1">
      <c r="A133" s="124" t="s">
        <v>452</v>
      </c>
      <c r="B133" s="211" t="s">
        <v>570</v>
      </c>
      <c r="C133" s="212"/>
      <c r="D133" s="297" t="s">
        <v>353</v>
      </c>
      <c r="E133" s="12" t="s">
        <v>21</v>
      </c>
      <c r="F133" s="103" t="s">
        <v>611</v>
      </c>
      <c r="G133" s="103" t="s">
        <v>275</v>
      </c>
      <c r="H133" s="105" t="s">
        <v>294</v>
      </c>
      <c r="I133" s="13">
        <f t="shared" si="7"/>
        <v>260</v>
      </c>
      <c r="J133" s="68"/>
      <c r="K133" s="12" t="s">
        <v>24</v>
      </c>
      <c r="L133" s="96"/>
    </row>
    <row r="134" spans="1:12" ht="180.6" customHeight="1">
      <c r="A134" s="124" t="s">
        <v>453</v>
      </c>
      <c r="B134" s="213"/>
      <c r="C134" s="214"/>
      <c r="D134" s="299"/>
      <c r="E134" s="12" t="s">
        <v>21</v>
      </c>
      <c r="F134" s="103" t="s">
        <v>271</v>
      </c>
      <c r="G134" s="103" t="s">
        <v>275</v>
      </c>
      <c r="H134" s="105" t="s">
        <v>612</v>
      </c>
      <c r="I134" s="13">
        <f t="shared" ref="I134" si="8">(VALUE(LEFT(F134,FIND("'",F134)-1))+VALUE(MID(F134,FIND("-",F134)+1,FIND("""",F134)-FIND("-",F134)-1))/12)*(VALUE(LEFT(H134,FIND("'",H134)-1))+VALUE(MID(H134,FIND("-",H134)+1,FIND("""",H134)-FIND("-",H134)-1))/12)</f>
        <v>145.13888888888891</v>
      </c>
      <c r="J134" s="68"/>
      <c r="K134" s="12" t="s">
        <v>24</v>
      </c>
      <c r="L134" s="118"/>
    </row>
    <row r="135" spans="1:12" ht="18.75" customHeight="1">
      <c r="A135" s="226" t="s">
        <v>243</v>
      </c>
      <c r="B135" s="226"/>
      <c r="C135" s="226"/>
      <c r="D135" s="226"/>
      <c r="E135" s="226"/>
      <c r="F135" s="226"/>
      <c r="G135" s="226"/>
      <c r="H135" s="226"/>
      <c r="I135" s="226"/>
      <c r="J135" s="226"/>
      <c r="K135" s="71" t="s">
        <v>23</v>
      </c>
      <c r="L135" s="72"/>
    </row>
    <row r="136" spans="1:12" ht="23.1" customHeight="1">
      <c r="A136" s="227" t="s">
        <v>454</v>
      </c>
      <c r="B136" s="227"/>
      <c r="C136" s="227"/>
      <c r="D136" s="227"/>
      <c r="E136" s="227"/>
      <c r="F136" s="227"/>
      <c r="G136" s="227"/>
      <c r="H136" s="227"/>
      <c r="I136" s="227"/>
      <c r="J136" s="227"/>
      <c r="K136" s="227"/>
      <c r="L136" s="227"/>
    </row>
    <row r="137" spans="1:12" ht="107.1" customHeight="1">
      <c r="A137" s="124" t="s">
        <v>461</v>
      </c>
      <c r="B137" s="276" t="s">
        <v>322</v>
      </c>
      <c r="C137" s="277"/>
      <c r="D137" s="216" t="s">
        <v>332</v>
      </c>
      <c r="E137" s="12" t="s">
        <v>21</v>
      </c>
      <c r="F137" s="102" t="s">
        <v>286</v>
      </c>
      <c r="G137" s="103" t="s">
        <v>277</v>
      </c>
      <c r="H137" s="102" t="s">
        <v>366</v>
      </c>
      <c r="I137" s="13">
        <f t="shared" ref="I137:I148" si="9">(VALUE(LEFT(F137,FIND("'",F137)-1))+VALUE(MID(F137,FIND("-",F137)+1,FIND("""",F137)-FIND("-",F137)-1))/12)*(VALUE(LEFT(H137,FIND("'",H137)-1))+VALUE(MID(H137,FIND("-",H137)+1,FIND("""",H137)-FIND("-",H137)-1))/12)</f>
        <v>47.395833333333336</v>
      </c>
      <c r="J137" s="28"/>
      <c r="K137" s="12" t="s">
        <v>24</v>
      </c>
      <c r="L137" s="99"/>
    </row>
    <row r="138" spans="1:12" ht="111" customHeight="1">
      <c r="A138" s="124" t="s">
        <v>462</v>
      </c>
      <c r="B138" s="280"/>
      <c r="C138" s="281"/>
      <c r="D138" s="217"/>
      <c r="E138" s="12" t="s">
        <v>21</v>
      </c>
      <c r="F138" s="102" t="s">
        <v>264</v>
      </c>
      <c r="G138" s="103" t="s">
        <v>277</v>
      </c>
      <c r="H138" s="102" t="s">
        <v>366</v>
      </c>
      <c r="I138" s="13">
        <f t="shared" si="9"/>
        <v>17.5</v>
      </c>
      <c r="J138" s="28"/>
      <c r="K138" s="12" t="s">
        <v>24</v>
      </c>
      <c r="L138" s="85"/>
    </row>
    <row r="139" spans="1:12" ht="161.1" customHeight="1">
      <c r="A139" s="124" t="s">
        <v>463</v>
      </c>
      <c r="B139" s="276" t="s">
        <v>364</v>
      </c>
      <c r="C139" s="277"/>
      <c r="D139" s="216" t="s">
        <v>368</v>
      </c>
      <c r="E139" s="12" t="s">
        <v>21</v>
      </c>
      <c r="F139" s="102" t="s">
        <v>613</v>
      </c>
      <c r="G139" s="103" t="s">
        <v>276</v>
      </c>
      <c r="H139" s="102" t="s">
        <v>266</v>
      </c>
      <c r="I139" s="13">
        <f t="shared" si="9"/>
        <v>57.694444444444443</v>
      </c>
      <c r="J139" s="28"/>
      <c r="K139" s="12" t="s">
        <v>24</v>
      </c>
      <c r="L139" s="82"/>
    </row>
    <row r="140" spans="1:12" ht="167.1" customHeight="1">
      <c r="A140" s="124" t="s">
        <v>464</v>
      </c>
      <c r="B140" s="280"/>
      <c r="C140" s="281"/>
      <c r="D140" s="217"/>
      <c r="E140" s="12" t="s">
        <v>21</v>
      </c>
      <c r="F140" s="102" t="s">
        <v>614</v>
      </c>
      <c r="G140" s="103" t="s">
        <v>276</v>
      </c>
      <c r="H140" s="102" t="s">
        <v>266</v>
      </c>
      <c r="I140" s="13">
        <f t="shared" si="9"/>
        <v>96.444444444444457</v>
      </c>
      <c r="J140" s="28"/>
      <c r="K140" s="12" t="s">
        <v>24</v>
      </c>
      <c r="L140" s="82"/>
    </row>
    <row r="141" spans="1:12" ht="266.10000000000002" customHeight="1">
      <c r="A141" s="127" t="s">
        <v>455</v>
      </c>
      <c r="B141" s="236" t="s">
        <v>384</v>
      </c>
      <c r="C141" s="237"/>
      <c r="D141" s="112" t="s">
        <v>380</v>
      </c>
      <c r="E141" s="12" t="s">
        <v>21</v>
      </c>
      <c r="F141" s="102" t="s">
        <v>611</v>
      </c>
      <c r="G141" s="103" t="s">
        <v>277</v>
      </c>
      <c r="H141" s="102" t="s">
        <v>366</v>
      </c>
      <c r="I141" s="13">
        <f t="shared" si="9"/>
        <v>56.875</v>
      </c>
      <c r="J141" s="28"/>
      <c r="K141" s="12" t="s">
        <v>24</v>
      </c>
      <c r="L141" s="123"/>
    </row>
    <row r="142" spans="1:12" ht="231.6" customHeight="1">
      <c r="A142" s="127" t="s">
        <v>456</v>
      </c>
      <c r="B142" s="236" t="s">
        <v>383</v>
      </c>
      <c r="C142" s="237"/>
      <c r="D142" s="112" t="s">
        <v>381</v>
      </c>
      <c r="E142" s="12" t="s">
        <v>21</v>
      </c>
      <c r="F142" s="102" t="s">
        <v>298</v>
      </c>
      <c r="G142" s="103" t="s">
        <v>277</v>
      </c>
      <c r="H142" s="102" t="s">
        <v>366</v>
      </c>
      <c r="I142" s="13">
        <f t="shared" si="9"/>
        <v>26.25</v>
      </c>
      <c r="J142" s="28"/>
      <c r="K142" s="12" t="s">
        <v>24</v>
      </c>
      <c r="L142" s="123"/>
    </row>
    <row r="143" spans="1:12" ht="286.5" customHeight="1">
      <c r="A143" s="124" t="s">
        <v>457</v>
      </c>
      <c r="B143" s="228" t="s">
        <v>245</v>
      </c>
      <c r="C143" s="228"/>
      <c r="D143" s="20" t="s">
        <v>330</v>
      </c>
      <c r="E143" s="12" t="s">
        <v>21</v>
      </c>
      <c r="F143" s="102" t="s">
        <v>615</v>
      </c>
      <c r="G143" s="102" t="s">
        <v>264</v>
      </c>
      <c r="H143" s="102" t="s">
        <v>270</v>
      </c>
      <c r="I143" s="13">
        <f t="shared" si="9"/>
        <v>31.597222222222221</v>
      </c>
      <c r="J143" s="28"/>
      <c r="K143" s="84" t="s">
        <v>22</v>
      </c>
      <c r="L143" s="88"/>
    </row>
    <row r="144" spans="1:12" ht="251.45" customHeight="1">
      <c r="A144" s="128" t="s">
        <v>458</v>
      </c>
      <c r="B144" s="231" t="s">
        <v>246</v>
      </c>
      <c r="C144" s="231"/>
      <c r="D144" s="25" t="s">
        <v>331</v>
      </c>
      <c r="E144" s="12" t="s">
        <v>21</v>
      </c>
      <c r="F144" s="101" t="s">
        <v>280</v>
      </c>
      <c r="G144" s="101" t="s">
        <v>269</v>
      </c>
      <c r="H144" s="103" t="s">
        <v>285</v>
      </c>
      <c r="I144" s="13">
        <f t="shared" si="9"/>
        <v>48.347222222222229</v>
      </c>
      <c r="J144" s="36"/>
      <c r="K144" s="84" t="s">
        <v>24</v>
      </c>
      <c r="L144" s="86"/>
    </row>
    <row r="145" spans="1:17" ht="110.1" customHeight="1">
      <c r="A145" s="132" t="s">
        <v>465</v>
      </c>
      <c r="B145" s="211" t="s">
        <v>257</v>
      </c>
      <c r="C145" s="212"/>
      <c r="D145" s="247" t="s">
        <v>333</v>
      </c>
      <c r="E145" s="64" t="s">
        <v>21</v>
      </c>
      <c r="F145" s="106" t="s">
        <v>278</v>
      </c>
      <c r="G145" s="103" t="s">
        <v>274</v>
      </c>
      <c r="H145" s="106" t="s">
        <v>366</v>
      </c>
      <c r="I145" s="13">
        <f t="shared" si="9"/>
        <v>68.541666666666657</v>
      </c>
      <c r="J145" s="28"/>
      <c r="K145" s="64" t="s">
        <v>24</v>
      </c>
      <c r="L145" s="83"/>
    </row>
    <row r="146" spans="1:17" ht="116.45" customHeight="1">
      <c r="A146" s="132" t="s">
        <v>466</v>
      </c>
      <c r="B146" s="213"/>
      <c r="C146" s="214"/>
      <c r="D146" s="248"/>
      <c r="E146" s="64" t="s">
        <v>21</v>
      </c>
      <c r="F146" s="106" t="s">
        <v>278</v>
      </c>
      <c r="G146" s="103" t="s">
        <v>274</v>
      </c>
      <c r="H146" s="106" t="s">
        <v>267</v>
      </c>
      <c r="I146" s="13">
        <f t="shared" si="9"/>
        <v>30.680555555555554</v>
      </c>
      <c r="J146" s="28"/>
      <c r="K146" s="64" t="s">
        <v>24</v>
      </c>
      <c r="L146" s="83"/>
    </row>
    <row r="147" spans="1:17" ht="106.5" customHeight="1">
      <c r="A147" s="132" t="s">
        <v>467</v>
      </c>
      <c r="B147" s="211" t="s">
        <v>256</v>
      </c>
      <c r="C147" s="212"/>
      <c r="D147" s="288" t="s">
        <v>323</v>
      </c>
      <c r="E147" s="300" t="s">
        <v>21</v>
      </c>
      <c r="F147" s="106" t="s">
        <v>289</v>
      </c>
      <c r="G147" s="106" t="s">
        <v>28</v>
      </c>
      <c r="H147" s="106" t="s">
        <v>366</v>
      </c>
      <c r="I147" s="13">
        <f t="shared" si="9"/>
        <v>49.583333333333336</v>
      </c>
      <c r="J147" s="28"/>
      <c r="K147" s="64" t="s">
        <v>24</v>
      </c>
      <c r="L147" s="83"/>
    </row>
    <row r="148" spans="1:17" ht="150.75" customHeight="1">
      <c r="A148" s="132" t="s">
        <v>468</v>
      </c>
      <c r="B148" s="242"/>
      <c r="C148" s="243"/>
      <c r="D148" s="289"/>
      <c r="E148" s="301"/>
      <c r="F148" s="106" t="s">
        <v>264</v>
      </c>
      <c r="G148" s="106" t="s">
        <v>28</v>
      </c>
      <c r="H148" s="106" t="s">
        <v>366</v>
      </c>
      <c r="I148" s="13">
        <f t="shared" si="9"/>
        <v>17.5</v>
      </c>
      <c r="J148" s="28"/>
      <c r="K148" s="64" t="s">
        <v>24</v>
      </c>
      <c r="L148" s="83"/>
      <c r="O148" s="7" t="s">
        <v>243</v>
      </c>
    </row>
    <row r="149" spans="1:17" ht="338.1" customHeight="1">
      <c r="A149" s="131" t="s">
        <v>459</v>
      </c>
      <c r="B149" s="224" t="s">
        <v>570</v>
      </c>
      <c r="C149" s="225"/>
      <c r="D149" s="107" t="s">
        <v>353</v>
      </c>
      <c r="E149" s="12" t="s">
        <v>21</v>
      </c>
      <c r="F149" s="106" t="s">
        <v>617</v>
      </c>
      <c r="G149" s="106" t="s">
        <v>275</v>
      </c>
      <c r="H149" s="106" t="s">
        <v>616</v>
      </c>
      <c r="I149" s="13">
        <f t="shared" ref="I149:I150" si="10">(VALUE(LEFT(F149,FIND("'",F149)-1))+VALUE(MID(F149,FIND("-",F149)+1,FIND("""",F149)-FIND("-",F149)-1))/12)*(VALUE(LEFT(H149,FIND("'",H149)-1))+VALUE(MID(H149,FIND("-",H149)+1,FIND("""",H149)-FIND("-",H149)-1))/12)</f>
        <v>336.83333333333337</v>
      </c>
      <c r="J149" s="28"/>
      <c r="K149" s="114" t="s">
        <v>24</v>
      </c>
      <c r="L149" s="120"/>
    </row>
    <row r="150" spans="1:17" ht="242.45" customHeight="1">
      <c r="A150" s="131" t="s">
        <v>460</v>
      </c>
      <c r="B150" s="238" t="s">
        <v>357</v>
      </c>
      <c r="C150" s="239"/>
      <c r="D150" s="76" t="s">
        <v>354</v>
      </c>
      <c r="E150" s="12" t="s">
        <v>21</v>
      </c>
      <c r="F150" s="106" t="s">
        <v>617</v>
      </c>
      <c r="G150" s="106" t="s">
        <v>28</v>
      </c>
      <c r="H150" s="106" t="s">
        <v>616</v>
      </c>
      <c r="I150" s="13">
        <f t="shared" si="10"/>
        <v>336.83333333333337</v>
      </c>
      <c r="J150" s="28"/>
      <c r="K150" s="64" t="s">
        <v>24</v>
      </c>
      <c r="L150" s="85"/>
    </row>
    <row r="151" spans="1:17" ht="21" customHeight="1">
      <c r="A151" s="226"/>
      <c r="B151" s="226"/>
      <c r="C151" s="226"/>
      <c r="D151" s="226"/>
      <c r="E151" s="226"/>
      <c r="F151" s="226"/>
      <c r="G151" s="226"/>
      <c r="H151" s="226"/>
      <c r="I151" s="226"/>
      <c r="J151" s="226"/>
      <c r="K151" s="71" t="s">
        <v>23</v>
      </c>
      <c r="L151" s="72"/>
    </row>
    <row r="152" spans="1:17" ht="21.95" customHeight="1">
      <c r="A152" s="227" t="s">
        <v>618</v>
      </c>
      <c r="B152" s="227"/>
      <c r="C152" s="227"/>
      <c r="D152" s="227"/>
      <c r="E152" s="227"/>
      <c r="F152" s="227"/>
      <c r="G152" s="227"/>
      <c r="H152" s="227"/>
      <c r="I152" s="227"/>
      <c r="J152" s="227"/>
      <c r="K152" s="227"/>
      <c r="L152" s="227"/>
    </row>
    <row r="153" spans="1:17" ht="147" customHeight="1">
      <c r="A153" s="124" t="s">
        <v>474</v>
      </c>
      <c r="B153" s="211" t="s">
        <v>258</v>
      </c>
      <c r="C153" s="212"/>
      <c r="D153" s="240" t="s">
        <v>337</v>
      </c>
      <c r="E153" s="12" t="s">
        <v>21</v>
      </c>
      <c r="F153" s="102" t="s">
        <v>371</v>
      </c>
      <c r="G153" s="102" t="s">
        <v>263</v>
      </c>
      <c r="H153" s="104" t="s">
        <v>586</v>
      </c>
      <c r="I153" s="13">
        <f t="shared" ref="I153:I162" si="11">(VALUE(LEFT(F153,FIND("'",F153)-1))+VALUE(MID(F153,FIND("-",F153)+1,FIND("""",F153)-FIND("-",F153)-1))/12)*(VALUE(LEFT(H153,FIND("'",H153)-1))+VALUE(MID(H153,FIND("-",H153)+1,FIND("""",H153)-FIND("-",H153)-1))/12)</f>
        <v>21.5</v>
      </c>
      <c r="J153" s="28"/>
      <c r="K153" s="12" t="s">
        <v>22</v>
      </c>
      <c r="L153" s="80"/>
    </row>
    <row r="154" spans="1:17" ht="147.94999999999999" customHeight="1">
      <c r="A154" s="124" t="s">
        <v>475</v>
      </c>
      <c r="B154" s="213"/>
      <c r="C154" s="214"/>
      <c r="D154" s="241"/>
      <c r="E154" s="12" t="s">
        <v>21</v>
      </c>
      <c r="F154" s="102" t="s">
        <v>285</v>
      </c>
      <c r="G154" s="102" t="s">
        <v>287</v>
      </c>
      <c r="H154" s="104" t="s">
        <v>469</v>
      </c>
      <c r="I154" s="13">
        <f t="shared" si="11"/>
        <v>17.208333333333336</v>
      </c>
      <c r="J154" s="28"/>
      <c r="K154" s="84" t="s">
        <v>22</v>
      </c>
      <c r="L154" s="120"/>
    </row>
    <row r="155" spans="1:17" ht="310.5" customHeight="1">
      <c r="A155" s="124" t="s">
        <v>470</v>
      </c>
      <c r="B155" s="215" t="s">
        <v>259</v>
      </c>
      <c r="C155" s="215"/>
      <c r="D155" s="75" t="s">
        <v>574</v>
      </c>
      <c r="E155" s="65" t="s">
        <v>21</v>
      </c>
      <c r="F155" s="105" t="s">
        <v>371</v>
      </c>
      <c r="G155" s="105" t="s">
        <v>263</v>
      </c>
      <c r="H155" s="109" t="s">
        <v>298</v>
      </c>
      <c r="I155" s="13">
        <f t="shared" si="11"/>
        <v>18</v>
      </c>
      <c r="J155" s="66"/>
      <c r="K155" s="65" t="s">
        <v>22</v>
      </c>
      <c r="L155" s="83"/>
    </row>
    <row r="156" spans="1:17" ht="263.10000000000002" customHeight="1">
      <c r="A156" s="124" t="s">
        <v>471</v>
      </c>
      <c r="B156" s="228" t="s">
        <v>260</v>
      </c>
      <c r="C156" s="228"/>
      <c r="D156" s="20" t="s">
        <v>338</v>
      </c>
      <c r="E156" s="12" t="s">
        <v>21</v>
      </c>
      <c r="F156" s="102" t="s">
        <v>265</v>
      </c>
      <c r="G156" s="102" t="s">
        <v>287</v>
      </c>
      <c r="H156" s="104" t="s">
        <v>611</v>
      </c>
      <c r="I156" s="13">
        <f t="shared" si="11"/>
        <v>22.208333333333332</v>
      </c>
      <c r="J156" s="28"/>
      <c r="K156" s="12" t="s">
        <v>22</v>
      </c>
      <c r="L156" s="85"/>
    </row>
    <row r="157" spans="1:17" ht="243.95" customHeight="1">
      <c r="A157" s="128" t="s">
        <v>472</v>
      </c>
      <c r="B157" s="231" t="s">
        <v>247</v>
      </c>
      <c r="C157" s="231"/>
      <c r="D157" s="25" t="s">
        <v>507</v>
      </c>
      <c r="E157" s="12" t="s">
        <v>21</v>
      </c>
      <c r="F157" s="101" t="s">
        <v>620</v>
      </c>
      <c r="G157" s="101" t="s">
        <v>623</v>
      </c>
      <c r="H157" s="103" t="s">
        <v>269</v>
      </c>
      <c r="I157" s="13">
        <f t="shared" si="11"/>
        <v>13.125</v>
      </c>
      <c r="J157" s="36"/>
      <c r="K157" s="12" t="s">
        <v>24</v>
      </c>
      <c r="L157" s="83"/>
    </row>
    <row r="158" spans="1:17" ht="393.95" customHeight="1">
      <c r="A158" s="124" t="s">
        <v>473</v>
      </c>
      <c r="B158" s="224" t="s">
        <v>350</v>
      </c>
      <c r="C158" s="225"/>
      <c r="D158" s="151" t="s">
        <v>746</v>
      </c>
      <c r="E158" s="12" t="s">
        <v>21</v>
      </c>
      <c r="F158" s="102" t="s">
        <v>305</v>
      </c>
      <c r="G158" s="102" t="s">
        <v>274</v>
      </c>
      <c r="H158" s="102" t="s">
        <v>366</v>
      </c>
      <c r="I158" s="13">
        <f>(VALUE(LEFT(F158,FIND("'",F158)-1))+VALUE(MID(F158,FIND("-",F158)+1,FIND("""",F158)-FIND("-",F158)-1))/12)*(VALUE(LEFT(H158,FIND("'",H158)-1))+VALUE(MID(H158,FIND("-",H158)+1,FIND("""",H158)-FIND("-",H158)-1))/12)</f>
        <v>43.75</v>
      </c>
      <c r="J158" s="28"/>
      <c r="K158" s="12" t="s">
        <v>24</v>
      </c>
      <c r="L158" s="85"/>
      <c r="Q158" t="s">
        <v>243</v>
      </c>
    </row>
    <row r="159" spans="1:17" ht="78.599999999999994" customHeight="1">
      <c r="A159" s="132" t="s">
        <v>476</v>
      </c>
      <c r="B159" s="211" t="s">
        <v>256</v>
      </c>
      <c r="C159" s="212"/>
      <c r="D159" s="288" t="s">
        <v>323</v>
      </c>
      <c r="E159" s="12" t="s">
        <v>21</v>
      </c>
      <c r="F159" s="106" t="s">
        <v>619</v>
      </c>
      <c r="G159" s="106" t="s">
        <v>28</v>
      </c>
      <c r="H159" s="106" t="s">
        <v>593</v>
      </c>
      <c r="I159" s="13">
        <f t="shared" si="11"/>
        <v>51.902777777777779</v>
      </c>
      <c r="J159" s="28"/>
      <c r="K159" s="12" t="s">
        <v>24</v>
      </c>
      <c r="L159" s="83"/>
    </row>
    <row r="160" spans="1:17" ht="80.099999999999994" customHeight="1">
      <c r="A160" s="132" t="s">
        <v>477</v>
      </c>
      <c r="B160" s="242"/>
      <c r="C160" s="243"/>
      <c r="D160" s="289"/>
      <c r="E160" s="12" t="s">
        <v>21</v>
      </c>
      <c r="F160" s="106" t="s">
        <v>288</v>
      </c>
      <c r="G160" s="106" t="s">
        <v>28</v>
      </c>
      <c r="H160" s="106" t="s">
        <v>366</v>
      </c>
      <c r="I160" s="13">
        <f t="shared" ref="I160:I161" si="12">(VALUE(LEFT(F160,FIND("'",F160)-1))+VALUE(MID(F160,FIND("-",F160)+1,FIND("""",F160)-FIND("-",F160)-1))/12)*(VALUE(LEFT(H160,FIND("'",H160)-1))+VALUE(MID(H160,FIND("-",H160)+1,FIND("""",H160)-FIND("-",H160)-1))/12)</f>
        <v>48.125</v>
      </c>
      <c r="J160" s="28"/>
      <c r="K160" s="12" t="s">
        <v>24</v>
      </c>
      <c r="L160" s="85"/>
    </row>
    <row r="161" spans="1:12" ht="99.6" customHeight="1">
      <c r="A161" s="132" t="s">
        <v>478</v>
      </c>
      <c r="B161" s="213"/>
      <c r="C161" s="214"/>
      <c r="D161" s="290"/>
      <c r="E161" s="12" t="s">
        <v>21</v>
      </c>
      <c r="F161" s="106" t="s">
        <v>621</v>
      </c>
      <c r="G161" s="106" t="s">
        <v>28</v>
      </c>
      <c r="H161" s="106" t="s">
        <v>366</v>
      </c>
      <c r="I161" s="13">
        <f t="shared" si="12"/>
        <v>91.145833333333329</v>
      </c>
      <c r="J161" s="28"/>
      <c r="K161" s="12" t="s">
        <v>24</v>
      </c>
      <c r="L161" s="83"/>
    </row>
    <row r="162" spans="1:12" ht="356.45" customHeight="1">
      <c r="A162" s="132" t="s">
        <v>479</v>
      </c>
      <c r="B162" s="224" t="s">
        <v>570</v>
      </c>
      <c r="C162" s="225"/>
      <c r="D162" s="107" t="s">
        <v>353</v>
      </c>
      <c r="E162" s="12" t="s">
        <v>21</v>
      </c>
      <c r="F162" s="106" t="s">
        <v>622</v>
      </c>
      <c r="G162" s="106" t="s">
        <v>275</v>
      </c>
      <c r="H162" s="106" t="s">
        <v>621</v>
      </c>
      <c r="I162" s="13">
        <f t="shared" si="11"/>
        <v>92.881944444444429</v>
      </c>
      <c r="J162" s="28"/>
      <c r="K162" s="12" t="s">
        <v>24</v>
      </c>
      <c r="L162" s="83"/>
    </row>
    <row r="163" spans="1:12" ht="239.1" customHeight="1">
      <c r="A163" s="132" t="s">
        <v>480</v>
      </c>
      <c r="B163" s="238" t="s">
        <v>357</v>
      </c>
      <c r="C163" s="239"/>
      <c r="D163" s="76" t="s">
        <v>354</v>
      </c>
      <c r="E163" s="12" t="s">
        <v>21</v>
      </c>
      <c r="F163" s="106" t="s">
        <v>622</v>
      </c>
      <c r="G163" s="106" t="s">
        <v>28</v>
      </c>
      <c r="H163" s="106" t="s">
        <v>621</v>
      </c>
      <c r="I163" s="13">
        <f t="shared" ref="I163:I164" si="13">(VALUE(LEFT(F163,FIND("'",F163)-1))+VALUE(MID(F163,FIND("-",F163)+1,FIND("""",F163)-FIND("-",F163)-1))/12)*(VALUE(LEFT(H163,FIND("'",H163)-1))+VALUE(MID(H163,FIND("-",H163)+1,FIND("""",H163)-FIND("-",H163)-1))/12)</f>
        <v>92.881944444444429</v>
      </c>
      <c r="J163" s="28"/>
      <c r="K163" s="12" t="s">
        <v>24</v>
      </c>
      <c r="L163" s="85"/>
    </row>
    <row r="164" spans="1:12" ht="239.1" customHeight="1">
      <c r="A164" s="127" t="s">
        <v>481</v>
      </c>
      <c r="B164" s="236" t="s">
        <v>383</v>
      </c>
      <c r="C164" s="237"/>
      <c r="D164" s="112" t="s">
        <v>381</v>
      </c>
      <c r="E164" s="12" t="s">
        <v>21</v>
      </c>
      <c r="F164" s="102" t="s">
        <v>298</v>
      </c>
      <c r="G164" s="103" t="s">
        <v>277</v>
      </c>
      <c r="H164" s="102" t="s">
        <v>382</v>
      </c>
      <c r="I164" s="13">
        <f t="shared" si="13"/>
        <v>25.5</v>
      </c>
      <c r="J164" s="28"/>
      <c r="K164" s="12" t="s">
        <v>24</v>
      </c>
      <c r="L164" s="123"/>
    </row>
    <row r="165" spans="1:12" ht="21" customHeight="1">
      <c r="A165" s="226"/>
      <c r="B165" s="226"/>
      <c r="C165" s="226"/>
      <c r="D165" s="226"/>
      <c r="E165" s="226"/>
      <c r="F165" s="226"/>
      <c r="G165" s="226"/>
      <c r="H165" s="226"/>
      <c r="I165" s="226"/>
      <c r="J165" s="226"/>
      <c r="K165" s="71" t="s">
        <v>23</v>
      </c>
      <c r="L165" s="72"/>
    </row>
    <row r="166" spans="1:12" ht="24" customHeight="1">
      <c r="A166" s="227" t="s">
        <v>482</v>
      </c>
      <c r="B166" s="227"/>
      <c r="C166" s="227"/>
      <c r="D166" s="227"/>
      <c r="E166" s="227"/>
      <c r="F166" s="227"/>
      <c r="G166" s="227"/>
      <c r="H166" s="227"/>
      <c r="I166" s="227"/>
      <c r="J166" s="227"/>
      <c r="K166" s="227"/>
      <c r="L166" s="227"/>
    </row>
    <row r="167" spans="1:12" ht="183" customHeight="1">
      <c r="A167" s="124" t="s">
        <v>483</v>
      </c>
      <c r="B167" s="211" t="s">
        <v>258</v>
      </c>
      <c r="C167" s="212"/>
      <c r="D167" s="240" t="s">
        <v>581</v>
      </c>
      <c r="E167" s="12" t="s">
        <v>21</v>
      </c>
      <c r="F167" s="102" t="s">
        <v>371</v>
      </c>
      <c r="G167" s="102" t="s">
        <v>263</v>
      </c>
      <c r="H167" s="104" t="s">
        <v>469</v>
      </c>
      <c r="I167" s="13">
        <f t="shared" ref="I167:I173" si="14">(VALUE(LEFT(F167,FIND("'",F167)-1))+VALUE(MID(F167,FIND("-",F167)+1,FIND("""",F167)-FIND("-",F167)-1))/12)*(VALUE(LEFT(H167,FIND("'",H167)-1))+VALUE(MID(H167,FIND("-",H167)+1,FIND("""",H167)-FIND("-",H167)-1))/12)</f>
        <v>21</v>
      </c>
      <c r="J167" s="28"/>
      <c r="K167" s="12" t="s">
        <v>22</v>
      </c>
      <c r="L167" s="99"/>
    </row>
    <row r="168" spans="1:12" ht="192.95" customHeight="1">
      <c r="A168" s="124" t="s">
        <v>484</v>
      </c>
      <c r="B168" s="213"/>
      <c r="C168" s="214"/>
      <c r="D168" s="241"/>
      <c r="E168" s="12" t="s">
        <v>21</v>
      </c>
      <c r="F168" s="102" t="s">
        <v>376</v>
      </c>
      <c r="G168" s="102" t="s">
        <v>287</v>
      </c>
      <c r="H168" s="104" t="s">
        <v>269</v>
      </c>
      <c r="I168" s="13">
        <f t="shared" si="14"/>
        <v>10</v>
      </c>
      <c r="J168" s="28"/>
      <c r="K168" s="12" t="s">
        <v>22</v>
      </c>
      <c r="L168" s="83"/>
    </row>
    <row r="169" spans="1:12" ht="318" customHeight="1">
      <c r="A169" s="124" t="s">
        <v>485</v>
      </c>
      <c r="B169" s="215" t="s">
        <v>259</v>
      </c>
      <c r="C169" s="215"/>
      <c r="D169" s="75" t="s">
        <v>574</v>
      </c>
      <c r="E169" s="65" t="s">
        <v>21</v>
      </c>
      <c r="F169" s="105" t="s">
        <v>371</v>
      </c>
      <c r="G169" s="105" t="s">
        <v>263</v>
      </c>
      <c r="H169" s="109" t="s">
        <v>298</v>
      </c>
      <c r="I169" s="13">
        <f t="shared" si="14"/>
        <v>18</v>
      </c>
      <c r="J169" s="66"/>
      <c r="K169" s="65" t="s">
        <v>22</v>
      </c>
      <c r="L169" s="85"/>
    </row>
    <row r="170" spans="1:12" ht="284.10000000000002" customHeight="1">
      <c r="A170" s="124" t="s">
        <v>486</v>
      </c>
      <c r="B170" s="228" t="s">
        <v>260</v>
      </c>
      <c r="C170" s="228"/>
      <c r="D170" s="20" t="s">
        <v>338</v>
      </c>
      <c r="E170" s="12" t="s">
        <v>21</v>
      </c>
      <c r="F170" s="102" t="s">
        <v>469</v>
      </c>
      <c r="G170" s="102" t="s">
        <v>287</v>
      </c>
      <c r="H170" s="104" t="s">
        <v>611</v>
      </c>
      <c r="I170" s="13">
        <f t="shared" si="14"/>
        <v>22.75</v>
      </c>
      <c r="J170" s="28"/>
      <c r="K170" s="12" t="s">
        <v>22</v>
      </c>
      <c r="L170" s="82"/>
    </row>
    <row r="171" spans="1:12" ht="266.45" customHeight="1">
      <c r="A171" s="128" t="s">
        <v>487</v>
      </c>
      <c r="B171" s="231" t="s">
        <v>247</v>
      </c>
      <c r="C171" s="231"/>
      <c r="D171" s="25" t="s">
        <v>507</v>
      </c>
      <c r="E171" s="12" t="s">
        <v>21</v>
      </c>
      <c r="F171" s="101" t="s">
        <v>288</v>
      </c>
      <c r="G171" s="101" t="s">
        <v>264</v>
      </c>
      <c r="H171" s="103" t="s">
        <v>269</v>
      </c>
      <c r="I171" s="13">
        <f t="shared" si="14"/>
        <v>13.75</v>
      </c>
      <c r="J171" s="36"/>
      <c r="K171" s="12" t="s">
        <v>24</v>
      </c>
      <c r="L171" s="82"/>
    </row>
    <row r="172" spans="1:12" ht="223.5" customHeight="1">
      <c r="A172" s="124" t="s">
        <v>488</v>
      </c>
      <c r="B172" s="215" t="s">
        <v>324</v>
      </c>
      <c r="C172" s="215"/>
      <c r="D172" s="25" t="s">
        <v>506</v>
      </c>
      <c r="E172" s="12" t="s">
        <v>21</v>
      </c>
      <c r="F172" s="102" t="s">
        <v>285</v>
      </c>
      <c r="G172" s="102" t="s">
        <v>274</v>
      </c>
      <c r="H172" s="102" t="s">
        <v>268</v>
      </c>
      <c r="I172" s="13">
        <f t="shared" si="14"/>
        <v>34.00694444444445</v>
      </c>
      <c r="J172" s="28"/>
      <c r="K172" s="12" t="s">
        <v>24</v>
      </c>
      <c r="L172" s="83"/>
    </row>
    <row r="173" spans="1:12" ht="84.95" customHeight="1">
      <c r="A173" s="132" t="s">
        <v>489</v>
      </c>
      <c r="B173" s="291" t="s">
        <v>256</v>
      </c>
      <c r="C173" s="292"/>
      <c r="D173" s="288" t="s">
        <v>323</v>
      </c>
      <c r="E173" s="12" t="s">
        <v>21</v>
      </c>
      <c r="F173" s="106" t="s">
        <v>626</v>
      </c>
      <c r="G173" s="106" t="s">
        <v>28</v>
      </c>
      <c r="H173" s="106" t="s">
        <v>366</v>
      </c>
      <c r="I173" s="13">
        <f t="shared" si="14"/>
        <v>82.395833333333329</v>
      </c>
      <c r="J173" s="28"/>
      <c r="K173" s="12" t="s">
        <v>24</v>
      </c>
      <c r="L173" s="83"/>
    </row>
    <row r="174" spans="1:12" ht="74.45" customHeight="1">
      <c r="A174" s="132" t="s">
        <v>491</v>
      </c>
      <c r="B174" s="293"/>
      <c r="C174" s="294"/>
      <c r="D174" s="289"/>
      <c r="E174" s="12" t="s">
        <v>21</v>
      </c>
      <c r="F174" s="106" t="s">
        <v>266</v>
      </c>
      <c r="G174" s="106" t="s">
        <v>28</v>
      </c>
      <c r="H174" s="106" t="s">
        <v>366</v>
      </c>
      <c r="I174" s="13">
        <f t="shared" ref="I174:I175" si="15">(VALUE(LEFT(F174,FIND("'",F174)-1))+VALUE(MID(F174,FIND("-",F174)+1,FIND("""",F174)-FIND("-",F174)-1))/12)*(VALUE(LEFT(H174,FIND("'",H174)-1))+VALUE(MID(H174,FIND("-",H174)+1,FIND("""",H174)-FIND("-",H174)-1))/12)</f>
        <v>90.416666666666671</v>
      </c>
      <c r="J174" s="28"/>
      <c r="K174" s="12" t="s">
        <v>24</v>
      </c>
      <c r="L174" s="85"/>
    </row>
    <row r="175" spans="1:12" ht="85.5" customHeight="1">
      <c r="A175" s="132" t="s">
        <v>490</v>
      </c>
      <c r="B175" s="295"/>
      <c r="C175" s="296"/>
      <c r="D175" s="290"/>
      <c r="E175" s="12" t="s">
        <v>21</v>
      </c>
      <c r="F175" s="106" t="s">
        <v>617</v>
      </c>
      <c r="G175" s="106" t="s">
        <v>28</v>
      </c>
      <c r="H175" s="106" t="s">
        <v>366</v>
      </c>
      <c r="I175" s="13">
        <f t="shared" si="15"/>
        <v>125.41666666666667</v>
      </c>
      <c r="J175" s="28"/>
      <c r="K175" s="12" t="s">
        <v>24</v>
      </c>
      <c r="L175" s="83"/>
    </row>
    <row r="176" spans="1:12" ht="369.95" customHeight="1">
      <c r="A176" s="132" t="s">
        <v>492</v>
      </c>
      <c r="B176" s="224" t="s">
        <v>350</v>
      </c>
      <c r="C176" s="225"/>
      <c r="D176" s="111" t="s">
        <v>747</v>
      </c>
      <c r="E176" s="12" t="s">
        <v>21</v>
      </c>
      <c r="F176" s="102" t="s">
        <v>469</v>
      </c>
      <c r="G176" s="102" t="s">
        <v>274</v>
      </c>
      <c r="H176" s="102" t="s">
        <v>266</v>
      </c>
      <c r="I176" s="13">
        <f t="shared" ref="I176" si="16">(VALUE(LEFT(F176,FIND("'",F176)-1))+VALUE(MID(F176,FIND("-",F176)+1,FIND("""",F176)-FIND("-",F176)-1))/12)*(VALUE(LEFT(H176,FIND("'",H176)-1))+VALUE(MID(H176,FIND("-",H176)+1,FIND("""",H176)-FIND("-",H176)-1))/12)</f>
        <v>36.166666666666671</v>
      </c>
      <c r="J176" s="28"/>
      <c r="K176" s="12" t="s">
        <v>24</v>
      </c>
      <c r="L176" s="83"/>
    </row>
    <row r="177" spans="1:12" ht="348.95" customHeight="1">
      <c r="A177" s="132" t="s">
        <v>493</v>
      </c>
      <c r="B177" s="224" t="s">
        <v>378</v>
      </c>
      <c r="C177" s="225"/>
      <c r="D177" s="77" t="s">
        <v>377</v>
      </c>
      <c r="E177" s="12" t="s">
        <v>21</v>
      </c>
      <c r="F177" s="106" t="s">
        <v>367</v>
      </c>
      <c r="G177" s="106" t="s">
        <v>276</v>
      </c>
      <c r="H177" s="106" t="s">
        <v>266</v>
      </c>
      <c r="I177" s="13">
        <f t="shared" ref="I177:I181" si="17">(VALUE(LEFT(F177,FIND("'",F177)-1))+VALUE(MID(F177,FIND("-",F177)+1,FIND("""",F177)-FIND("-",F177)-1))/12)*(VALUE(LEFT(H177,FIND("'",H177)-1))+VALUE(MID(H177,FIND("-",H177)+1,FIND("""",H177)-FIND("-",H177)-1))/12)</f>
        <v>93</v>
      </c>
      <c r="J177" s="28"/>
      <c r="K177" s="12" t="s">
        <v>24</v>
      </c>
      <c r="L177" s="85"/>
    </row>
    <row r="178" spans="1:12" ht="252.6" customHeight="1">
      <c r="A178" s="132" t="s">
        <v>494</v>
      </c>
      <c r="B178" s="236" t="s">
        <v>384</v>
      </c>
      <c r="C178" s="237"/>
      <c r="D178" s="112" t="s">
        <v>380</v>
      </c>
      <c r="E178" s="12" t="s">
        <v>21</v>
      </c>
      <c r="F178" s="102" t="s">
        <v>329</v>
      </c>
      <c r="G178" s="103" t="s">
        <v>277</v>
      </c>
      <c r="H178" s="102" t="s">
        <v>382</v>
      </c>
      <c r="I178" s="13">
        <f t="shared" si="17"/>
        <v>59.5</v>
      </c>
      <c r="J178" s="28"/>
      <c r="K178" s="12" t="s">
        <v>24</v>
      </c>
      <c r="L178" s="123"/>
    </row>
    <row r="179" spans="1:12" ht="231" customHeight="1">
      <c r="A179" s="132" t="s">
        <v>495</v>
      </c>
      <c r="B179" s="236" t="s">
        <v>383</v>
      </c>
      <c r="C179" s="237"/>
      <c r="D179" s="112" t="s">
        <v>381</v>
      </c>
      <c r="E179" s="12" t="s">
        <v>21</v>
      </c>
      <c r="F179" s="102" t="s">
        <v>298</v>
      </c>
      <c r="G179" s="103" t="s">
        <v>277</v>
      </c>
      <c r="H179" s="102" t="s">
        <v>382</v>
      </c>
      <c r="I179" s="13">
        <f t="shared" si="17"/>
        <v>25.5</v>
      </c>
      <c r="J179" s="28"/>
      <c r="K179" s="12" t="s">
        <v>24</v>
      </c>
      <c r="L179" s="123"/>
    </row>
    <row r="180" spans="1:12" ht="345.95" customHeight="1">
      <c r="A180" s="132" t="s">
        <v>496</v>
      </c>
      <c r="B180" s="224" t="s">
        <v>570</v>
      </c>
      <c r="C180" s="225"/>
      <c r="D180" s="107" t="s">
        <v>353</v>
      </c>
      <c r="E180" s="12" t="s">
        <v>21</v>
      </c>
      <c r="F180" s="106" t="s">
        <v>317</v>
      </c>
      <c r="G180" s="106" t="s">
        <v>275</v>
      </c>
      <c r="H180" s="106" t="s">
        <v>379</v>
      </c>
      <c r="I180" s="13">
        <f t="shared" si="17"/>
        <v>148.625</v>
      </c>
      <c r="J180" s="28"/>
      <c r="K180" s="12" t="s">
        <v>24</v>
      </c>
      <c r="L180" s="82"/>
    </row>
    <row r="181" spans="1:12" ht="225.6" customHeight="1">
      <c r="A181" s="132" t="s">
        <v>497</v>
      </c>
      <c r="B181" s="238" t="s">
        <v>357</v>
      </c>
      <c r="C181" s="239"/>
      <c r="D181" s="76" t="s">
        <v>354</v>
      </c>
      <c r="E181" s="12" t="s">
        <v>21</v>
      </c>
      <c r="F181" s="106" t="s">
        <v>317</v>
      </c>
      <c r="G181" s="106" t="s">
        <v>28</v>
      </c>
      <c r="H181" s="106" t="s">
        <v>379</v>
      </c>
      <c r="I181" s="13">
        <f t="shared" si="17"/>
        <v>148.625</v>
      </c>
      <c r="J181" s="28"/>
      <c r="K181" s="12" t="s">
        <v>24</v>
      </c>
      <c r="L181" s="81"/>
    </row>
    <row r="182" spans="1:12" ht="21" customHeight="1">
      <c r="A182" s="226"/>
      <c r="B182" s="226"/>
      <c r="C182" s="226"/>
      <c r="D182" s="226"/>
      <c r="E182" s="226"/>
      <c r="F182" s="226"/>
      <c r="G182" s="226"/>
      <c r="H182" s="226"/>
      <c r="I182" s="226"/>
      <c r="J182" s="226"/>
      <c r="K182" s="71" t="s">
        <v>23</v>
      </c>
      <c r="L182" s="72"/>
    </row>
    <row r="183" spans="1:12" ht="20.100000000000001" customHeight="1">
      <c r="A183" s="227" t="s">
        <v>498</v>
      </c>
      <c r="B183" s="227"/>
      <c r="C183" s="227"/>
      <c r="D183" s="227"/>
      <c r="E183" s="227"/>
      <c r="F183" s="227"/>
      <c r="G183" s="227"/>
      <c r="H183" s="227"/>
      <c r="I183" s="227"/>
      <c r="J183" s="227"/>
      <c r="K183" s="227"/>
      <c r="L183" s="227"/>
    </row>
    <row r="184" spans="1:12" ht="214.5" customHeight="1">
      <c r="A184" s="124" t="s">
        <v>499</v>
      </c>
      <c r="B184" s="211" t="s">
        <v>258</v>
      </c>
      <c r="C184" s="212"/>
      <c r="D184" s="240" t="s">
        <v>582</v>
      </c>
      <c r="E184" s="12" t="s">
        <v>21</v>
      </c>
      <c r="F184" s="102" t="s">
        <v>371</v>
      </c>
      <c r="G184" s="102" t="s">
        <v>263</v>
      </c>
      <c r="H184" s="104" t="s">
        <v>469</v>
      </c>
      <c r="I184" s="13">
        <f t="shared" ref="I184:I191" si="18">(VALUE(LEFT(F184,FIND("'",F184)-1))+VALUE(MID(F184,FIND("-",F184)+1,FIND("""",F184)-FIND("-",F184)-1))/12)*(VALUE(LEFT(H184,FIND("'",H184)-1))+VALUE(MID(H184,FIND("-",H184)+1,FIND("""",H184)-FIND("-",H184)-1))/12)</f>
        <v>21</v>
      </c>
      <c r="J184" s="28"/>
      <c r="K184" s="12" t="s">
        <v>22</v>
      </c>
      <c r="L184" s="80"/>
    </row>
    <row r="185" spans="1:12" ht="198" customHeight="1">
      <c r="A185" s="124" t="s">
        <v>500</v>
      </c>
      <c r="B185" s="213"/>
      <c r="C185" s="214"/>
      <c r="D185" s="241"/>
      <c r="E185" s="12" t="s">
        <v>21</v>
      </c>
      <c r="F185" s="102" t="s">
        <v>376</v>
      </c>
      <c r="G185" s="102" t="s">
        <v>287</v>
      </c>
      <c r="H185" s="104" t="s">
        <v>269</v>
      </c>
      <c r="I185" s="13">
        <f t="shared" si="18"/>
        <v>10</v>
      </c>
      <c r="J185" s="28"/>
      <c r="K185" s="12" t="s">
        <v>22</v>
      </c>
      <c r="L185" s="82"/>
    </row>
    <row r="186" spans="1:12" ht="341.1" customHeight="1">
      <c r="A186" s="124" t="s">
        <v>501</v>
      </c>
      <c r="B186" s="215" t="s">
        <v>259</v>
      </c>
      <c r="C186" s="215"/>
      <c r="D186" s="75" t="s">
        <v>583</v>
      </c>
      <c r="E186" s="65" t="s">
        <v>21</v>
      </c>
      <c r="F186" s="102" t="s">
        <v>371</v>
      </c>
      <c r="G186" s="102" t="s">
        <v>263</v>
      </c>
      <c r="H186" s="109" t="s">
        <v>298</v>
      </c>
      <c r="I186" s="13">
        <f t="shared" si="18"/>
        <v>18</v>
      </c>
      <c r="J186" s="66"/>
      <c r="K186" s="65" t="s">
        <v>22</v>
      </c>
      <c r="L186" s="83"/>
    </row>
    <row r="187" spans="1:12" ht="293.45" customHeight="1">
      <c r="A187" s="124" t="s">
        <v>502</v>
      </c>
      <c r="B187" s="228" t="s">
        <v>260</v>
      </c>
      <c r="C187" s="228"/>
      <c r="D187" s="20" t="s">
        <v>338</v>
      </c>
      <c r="E187" s="12" t="s">
        <v>21</v>
      </c>
      <c r="F187" s="102" t="s">
        <v>298</v>
      </c>
      <c r="G187" s="102" t="s">
        <v>287</v>
      </c>
      <c r="H187" s="104" t="s">
        <v>611</v>
      </c>
      <c r="I187" s="13">
        <f t="shared" si="18"/>
        <v>19.5</v>
      </c>
      <c r="J187" s="28"/>
      <c r="K187" s="12" t="s">
        <v>22</v>
      </c>
      <c r="L187" s="85"/>
    </row>
    <row r="188" spans="1:12" ht="249" customHeight="1">
      <c r="A188" s="128" t="s">
        <v>503</v>
      </c>
      <c r="B188" s="231" t="s">
        <v>247</v>
      </c>
      <c r="C188" s="231"/>
      <c r="D188" s="25" t="s">
        <v>507</v>
      </c>
      <c r="E188" s="12" t="s">
        <v>21</v>
      </c>
      <c r="F188" s="101" t="s">
        <v>288</v>
      </c>
      <c r="G188" s="101" t="s">
        <v>264</v>
      </c>
      <c r="H188" s="103" t="s">
        <v>269</v>
      </c>
      <c r="I188" s="13">
        <f t="shared" si="18"/>
        <v>13.75</v>
      </c>
      <c r="J188" s="36"/>
      <c r="K188" s="12" t="s">
        <v>24</v>
      </c>
      <c r="L188" s="82"/>
    </row>
    <row r="189" spans="1:12" ht="240.95" customHeight="1">
      <c r="A189" s="124" t="s">
        <v>504</v>
      </c>
      <c r="B189" s="215" t="s">
        <v>324</v>
      </c>
      <c r="C189" s="215"/>
      <c r="D189" s="25" t="s">
        <v>506</v>
      </c>
      <c r="E189" s="12" t="s">
        <v>21</v>
      </c>
      <c r="F189" s="102" t="s">
        <v>285</v>
      </c>
      <c r="G189" s="102" t="s">
        <v>274</v>
      </c>
      <c r="H189" s="102" t="s">
        <v>268</v>
      </c>
      <c r="I189" s="13">
        <f t="shared" si="18"/>
        <v>34.00694444444445</v>
      </c>
      <c r="J189" s="28"/>
      <c r="K189" s="12" t="s">
        <v>24</v>
      </c>
      <c r="L189" s="82"/>
    </row>
    <row r="190" spans="1:12" ht="331.5" customHeight="1">
      <c r="A190" s="132" t="s">
        <v>505</v>
      </c>
      <c r="B190" s="224" t="s">
        <v>378</v>
      </c>
      <c r="C190" s="225"/>
      <c r="D190" s="77" t="s">
        <v>377</v>
      </c>
      <c r="E190" s="12" t="s">
        <v>21</v>
      </c>
      <c r="F190" s="106" t="s">
        <v>617</v>
      </c>
      <c r="G190" s="106" t="s">
        <v>276</v>
      </c>
      <c r="H190" s="106" t="s">
        <v>266</v>
      </c>
      <c r="I190" s="13">
        <f t="shared" si="18"/>
        <v>148.11111111111111</v>
      </c>
      <c r="J190" s="28"/>
      <c r="K190" s="12" t="s">
        <v>24</v>
      </c>
      <c r="L190" s="83"/>
    </row>
    <row r="191" spans="1:12" ht="83.1" customHeight="1">
      <c r="A191" s="132" t="s">
        <v>508</v>
      </c>
      <c r="B191" s="211" t="s">
        <v>256</v>
      </c>
      <c r="C191" s="212"/>
      <c r="D191" s="288" t="s">
        <v>323</v>
      </c>
      <c r="E191" s="12" t="s">
        <v>21</v>
      </c>
      <c r="F191" s="106" t="s">
        <v>617</v>
      </c>
      <c r="G191" s="106" t="s">
        <v>28</v>
      </c>
      <c r="H191" s="106" t="s">
        <v>366</v>
      </c>
      <c r="I191" s="13">
        <f t="shared" si="18"/>
        <v>125.41666666666667</v>
      </c>
      <c r="J191" s="28"/>
      <c r="K191" s="12" t="s">
        <v>24</v>
      </c>
      <c r="L191" s="82"/>
    </row>
    <row r="192" spans="1:12" ht="68.45" customHeight="1">
      <c r="A192" s="132" t="s">
        <v>509</v>
      </c>
      <c r="B192" s="242"/>
      <c r="C192" s="243"/>
      <c r="D192" s="289"/>
      <c r="E192" s="12" t="s">
        <v>21</v>
      </c>
      <c r="F192" s="106" t="s">
        <v>374</v>
      </c>
      <c r="G192" s="106" t="s">
        <v>28</v>
      </c>
      <c r="H192" s="106" t="s">
        <v>366</v>
      </c>
      <c r="I192" s="13">
        <f t="shared" ref="I192" si="19">(VALUE(LEFT(F192,FIND("'",F192)-1))+VALUE(MID(F192,FIND("-",F192)+1,FIND("""",F192)-FIND("-",F192)-1))/12)*(VALUE(LEFT(H192,FIND("'",H192)-1))+VALUE(MID(H192,FIND("-",H192)+1,FIND("""",H192)-FIND("-",H192)-1))/12)</f>
        <v>91.875</v>
      </c>
      <c r="J192" s="28"/>
      <c r="K192" s="12" t="s">
        <v>24</v>
      </c>
      <c r="L192" s="82"/>
    </row>
    <row r="193" spans="1:12" ht="69.95" customHeight="1">
      <c r="A193" s="132" t="s">
        <v>510</v>
      </c>
      <c r="B193" s="213"/>
      <c r="C193" s="214"/>
      <c r="D193" s="290"/>
      <c r="E193" s="12" t="s">
        <v>21</v>
      </c>
      <c r="F193" s="106" t="s">
        <v>617</v>
      </c>
      <c r="G193" s="106" t="s">
        <v>28</v>
      </c>
      <c r="H193" s="106" t="s">
        <v>366</v>
      </c>
      <c r="I193" s="13">
        <f t="shared" ref="I193" si="20">(VALUE(LEFT(F193,FIND("'",F193)-1))+VALUE(MID(F193,FIND("-",F193)+1,FIND("""",F193)-FIND("-",F193)-1))/12)*(VALUE(LEFT(H193,FIND("'",H193)-1))+VALUE(MID(H193,FIND("-",H193)+1,FIND("""",H193)-FIND("-",H193)-1))/12)</f>
        <v>125.41666666666667</v>
      </c>
      <c r="J193" s="28"/>
      <c r="K193" s="12" t="s">
        <v>24</v>
      </c>
      <c r="L193" s="83"/>
    </row>
    <row r="194" spans="1:12" ht="275.45" customHeight="1">
      <c r="A194" s="132" t="s">
        <v>511</v>
      </c>
      <c r="B194" s="236" t="s">
        <v>384</v>
      </c>
      <c r="C194" s="237"/>
      <c r="D194" s="112" t="s">
        <v>380</v>
      </c>
      <c r="E194" s="12" t="s">
        <v>21</v>
      </c>
      <c r="F194" s="102" t="s">
        <v>313</v>
      </c>
      <c r="G194" s="103" t="s">
        <v>277</v>
      </c>
      <c r="H194" s="102" t="s">
        <v>366</v>
      </c>
      <c r="I194" s="13">
        <f t="shared" ref="I194:I196" si="21">(VALUE(LEFT(F194,FIND("'",F194)-1))+VALUE(MID(F194,FIND("-",F194)+1,FIND("""",F194)-FIND("-",F194)-1))/12)*(VALUE(LEFT(H194,FIND("'",H194)-1))+VALUE(MID(H194,FIND("-",H194)+1,FIND("""",H194)-FIND("-",H194)-1))/12)</f>
        <v>64.895833333333343</v>
      </c>
      <c r="J194" s="28"/>
      <c r="K194" s="12" t="s">
        <v>24</v>
      </c>
      <c r="L194" s="123"/>
    </row>
    <row r="195" spans="1:12" ht="233.1" customHeight="1">
      <c r="A195" s="132" t="s">
        <v>512</v>
      </c>
      <c r="B195" s="236" t="s">
        <v>383</v>
      </c>
      <c r="C195" s="237"/>
      <c r="D195" s="112" t="s">
        <v>381</v>
      </c>
      <c r="E195" s="12" t="s">
        <v>21</v>
      </c>
      <c r="F195" s="102" t="s">
        <v>298</v>
      </c>
      <c r="G195" s="103" t="s">
        <v>277</v>
      </c>
      <c r="H195" s="102" t="s">
        <v>366</v>
      </c>
      <c r="I195" s="13">
        <f t="shared" si="21"/>
        <v>26.25</v>
      </c>
      <c r="J195" s="28"/>
      <c r="K195" s="12" t="s">
        <v>24</v>
      </c>
      <c r="L195" s="123"/>
    </row>
    <row r="196" spans="1:12" ht="336.95" customHeight="1">
      <c r="A196" s="132" t="s">
        <v>624</v>
      </c>
      <c r="B196" s="224" t="s">
        <v>570</v>
      </c>
      <c r="C196" s="225"/>
      <c r="D196" s="107" t="s">
        <v>353</v>
      </c>
      <c r="E196" s="12" t="s">
        <v>21</v>
      </c>
      <c r="F196" s="106" t="s">
        <v>617</v>
      </c>
      <c r="G196" s="106" t="s">
        <v>275</v>
      </c>
      <c r="H196" s="106" t="s">
        <v>374</v>
      </c>
      <c r="I196" s="13">
        <f t="shared" si="21"/>
        <v>150.5</v>
      </c>
      <c r="J196" s="28"/>
      <c r="K196" s="12" t="s">
        <v>24</v>
      </c>
      <c r="L196" s="123"/>
    </row>
    <row r="197" spans="1:12" ht="236.1" customHeight="1">
      <c r="A197" s="132" t="s">
        <v>625</v>
      </c>
      <c r="B197" s="238" t="s">
        <v>357</v>
      </c>
      <c r="C197" s="239"/>
      <c r="D197" s="76" t="s">
        <v>354</v>
      </c>
      <c r="E197" s="12" t="s">
        <v>21</v>
      </c>
      <c r="F197" s="106" t="s">
        <v>617</v>
      </c>
      <c r="G197" s="106" t="s">
        <v>28</v>
      </c>
      <c r="H197" s="106" t="s">
        <v>374</v>
      </c>
      <c r="I197" s="13">
        <f t="shared" ref="I197" si="22">(VALUE(LEFT(F197,FIND("'",F197)-1))+VALUE(MID(F197,FIND("-",F197)+1,FIND("""",F197)-FIND("-",F197)-1))/12)*(VALUE(LEFT(H197,FIND("'",H197)-1))+VALUE(MID(H197,FIND("-",H197)+1,FIND("""",H197)-FIND("-",H197)-1))/12)</f>
        <v>150.5</v>
      </c>
      <c r="J197" s="28"/>
      <c r="K197" s="12" t="s">
        <v>24</v>
      </c>
      <c r="L197" s="123"/>
    </row>
    <row r="198" spans="1:12" ht="18" customHeight="1">
      <c r="A198" s="226"/>
      <c r="B198" s="226"/>
      <c r="C198" s="226"/>
      <c r="D198" s="226"/>
      <c r="E198" s="226"/>
      <c r="F198" s="226"/>
      <c r="G198" s="226"/>
      <c r="H198" s="226"/>
      <c r="I198" s="226"/>
      <c r="J198" s="226"/>
      <c r="K198" s="71" t="s">
        <v>23</v>
      </c>
      <c r="L198" s="72"/>
    </row>
    <row r="199" spans="1:12" ht="22.5" customHeight="1">
      <c r="A199" s="227" t="s">
        <v>516</v>
      </c>
      <c r="B199" s="227"/>
      <c r="C199" s="227"/>
      <c r="D199" s="227"/>
      <c r="E199" s="227"/>
      <c r="F199" s="227"/>
      <c r="G199" s="227"/>
      <c r="H199" s="227"/>
      <c r="I199" s="227"/>
      <c r="J199" s="227"/>
      <c r="K199" s="227"/>
      <c r="L199" s="227"/>
    </row>
    <row r="200" spans="1:12" ht="347.45" customHeight="1">
      <c r="A200" s="128" t="s">
        <v>513</v>
      </c>
      <c r="B200" s="231" t="s">
        <v>261</v>
      </c>
      <c r="C200" s="231"/>
      <c r="D200" s="70" t="s">
        <v>340</v>
      </c>
      <c r="E200" s="16" t="s">
        <v>21</v>
      </c>
      <c r="F200" s="102" t="s">
        <v>279</v>
      </c>
      <c r="G200" s="102" t="s">
        <v>264</v>
      </c>
      <c r="H200" s="102" t="s">
        <v>310</v>
      </c>
      <c r="I200" s="13">
        <f t="shared" ref="I200:I202" si="23">(VALUE(LEFT(F200,FIND("'",F200)-1))+VALUE(MID(F200,FIND("-",F200)+1,FIND("""",F200)-FIND("-",F200)-1))/12)*(VALUE(LEFT(H200,FIND("'",H200)-1))+VALUE(MID(H200,FIND("-",H200)+1,FIND("""",H200)-FIND("-",H200)-1))/12)</f>
        <v>25.027777777777782</v>
      </c>
      <c r="J200" s="36"/>
      <c r="K200" s="16" t="s">
        <v>22</v>
      </c>
      <c r="L200" s="115"/>
    </row>
    <row r="201" spans="1:12" ht="287.45" customHeight="1">
      <c r="A201" s="128" t="s">
        <v>514</v>
      </c>
      <c r="B201" s="231" t="s">
        <v>627</v>
      </c>
      <c r="C201" s="231"/>
      <c r="D201" s="70" t="s">
        <v>341</v>
      </c>
      <c r="E201" s="16" t="s">
        <v>21</v>
      </c>
      <c r="F201" s="102" t="s">
        <v>279</v>
      </c>
      <c r="G201" s="102" t="s">
        <v>311</v>
      </c>
      <c r="H201" s="102" t="s">
        <v>264</v>
      </c>
      <c r="I201" s="13">
        <f t="shared" si="23"/>
        <v>17.666666666666668</v>
      </c>
      <c r="J201" s="36"/>
      <c r="K201" s="16" t="s">
        <v>22</v>
      </c>
      <c r="L201" s="117"/>
    </row>
    <row r="202" spans="1:12" ht="262.5" customHeight="1">
      <c r="A202" s="128" t="s">
        <v>515</v>
      </c>
      <c r="B202" s="231" t="s">
        <v>260</v>
      </c>
      <c r="C202" s="231"/>
      <c r="D202" s="70" t="s">
        <v>342</v>
      </c>
      <c r="E202" s="16" t="s">
        <v>21</v>
      </c>
      <c r="F202" s="102" t="s">
        <v>298</v>
      </c>
      <c r="G202" s="102" t="s">
        <v>264</v>
      </c>
      <c r="H202" s="102" t="s">
        <v>628</v>
      </c>
      <c r="I202" s="13">
        <f t="shared" si="23"/>
        <v>20.25</v>
      </c>
      <c r="J202" s="36"/>
      <c r="K202" s="16" t="s">
        <v>22</v>
      </c>
      <c r="L202" s="116"/>
    </row>
    <row r="203" spans="1:12" ht="21" customHeight="1">
      <c r="A203" s="230" t="s">
        <v>240</v>
      </c>
      <c r="B203" s="230"/>
      <c r="C203" s="230"/>
      <c r="D203" s="230"/>
      <c r="E203" s="230"/>
      <c r="F203" s="230"/>
      <c r="G203" s="230"/>
      <c r="H203" s="230"/>
      <c r="I203" s="230"/>
      <c r="J203" s="230"/>
      <c r="K203" s="71" t="s">
        <v>23</v>
      </c>
      <c r="L203" s="72"/>
    </row>
    <row r="204" spans="1:12" ht="21" customHeight="1">
      <c r="A204" s="227" t="s">
        <v>521</v>
      </c>
      <c r="B204" s="227"/>
      <c r="C204" s="227"/>
      <c r="D204" s="227"/>
      <c r="E204" s="227"/>
      <c r="F204" s="227"/>
      <c r="G204" s="227"/>
      <c r="H204" s="227"/>
      <c r="I204" s="227"/>
      <c r="J204" s="227"/>
      <c r="K204" s="227"/>
      <c r="L204" s="227"/>
    </row>
    <row r="205" spans="1:12" ht="168.6" customHeight="1">
      <c r="A205" s="128" t="s">
        <v>527</v>
      </c>
      <c r="B205" s="306" t="s">
        <v>522</v>
      </c>
      <c r="C205" s="307"/>
      <c r="D205" s="304" t="s">
        <v>340</v>
      </c>
      <c r="E205" s="16" t="s">
        <v>21</v>
      </c>
      <c r="F205" s="102" t="s">
        <v>620</v>
      </c>
      <c r="G205" s="102" t="s">
        <v>264</v>
      </c>
      <c r="H205" s="102" t="s">
        <v>366</v>
      </c>
      <c r="I205" s="13">
        <f t="shared" ref="I205:I209" si="24">(VALUE(LEFT(F205,FIND("'",F205)-1))+VALUE(MID(F205,FIND("-",F205)+1,FIND("""",F205)-FIND("-",F205)-1))/12)*(VALUE(LEFT(H205,FIND("'",H205)-1))+VALUE(MID(H205,FIND("-",H205)+1,FIND("""",H205)-FIND("-",H205)-1))/12)</f>
        <v>45.9375</v>
      </c>
      <c r="J205" s="36"/>
      <c r="K205" s="16" t="s">
        <v>22</v>
      </c>
      <c r="L205" s="115"/>
    </row>
    <row r="206" spans="1:12" ht="159.6" customHeight="1">
      <c r="A206" s="128" t="s">
        <v>528</v>
      </c>
      <c r="B206" s="308"/>
      <c r="C206" s="309"/>
      <c r="D206" s="305"/>
      <c r="E206" s="16" t="s">
        <v>21</v>
      </c>
      <c r="F206" s="102" t="s">
        <v>629</v>
      </c>
      <c r="G206" s="102" t="s">
        <v>264</v>
      </c>
      <c r="H206" s="102" t="s">
        <v>366</v>
      </c>
      <c r="I206" s="13">
        <f t="shared" ref="I206" si="25">(VALUE(LEFT(F206,FIND("'",F206)-1))+VALUE(MID(F206,FIND("-",F206)+1,FIND("""",F206)-FIND("-",F206)-1))/12)*(VALUE(LEFT(H206,FIND("'",H206)-1))+VALUE(MID(H206,FIND("-",H206)+1,FIND("""",H206)-FIND("-",H206)-1))/12)</f>
        <v>32.8125</v>
      </c>
      <c r="J206" s="36"/>
      <c r="K206" s="16" t="s">
        <v>22</v>
      </c>
      <c r="L206" s="117"/>
    </row>
    <row r="207" spans="1:12" ht="318.95" customHeight="1">
      <c r="A207" s="128" t="s">
        <v>517</v>
      </c>
      <c r="B207" s="224" t="s">
        <v>523</v>
      </c>
      <c r="C207" s="225"/>
      <c r="D207" s="77" t="s">
        <v>526</v>
      </c>
      <c r="E207" s="12" t="s">
        <v>21</v>
      </c>
      <c r="F207" s="106" t="s">
        <v>370</v>
      </c>
      <c r="G207" s="106" t="s">
        <v>276</v>
      </c>
      <c r="H207" s="106" t="s">
        <v>266</v>
      </c>
      <c r="I207" s="13">
        <f t="shared" si="24"/>
        <v>98.166666666666671</v>
      </c>
      <c r="J207" s="28"/>
      <c r="K207" s="12" t="s">
        <v>24</v>
      </c>
      <c r="L207" s="83"/>
    </row>
    <row r="208" spans="1:12" ht="233.1" customHeight="1">
      <c r="A208" s="128" t="s">
        <v>524</v>
      </c>
      <c r="B208" s="236" t="s">
        <v>383</v>
      </c>
      <c r="C208" s="237"/>
      <c r="D208" s="112" t="s">
        <v>381</v>
      </c>
      <c r="E208" s="12" t="s">
        <v>21</v>
      </c>
      <c r="F208" s="102" t="s">
        <v>298</v>
      </c>
      <c r="G208" s="103" t="s">
        <v>277</v>
      </c>
      <c r="H208" s="102" t="s">
        <v>382</v>
      </c>
      <c r="I208" s="13">
        <f t="shared" si="24"/>
        <v>25.5</v>
      </c>
      <c r="J208" s="28"/>
      <c r="K208" s="12" t="s">
        <v>24</v>
      </c>
      <c r="L208" s="134"/>
    </row>
    <row r="209" spans="1:16" ht="357.95" customHeight="1">
      <c r="A209" s="128" t="s">
        <v>525</v>
      </c>
      <c r="B209" s="224" t="s">
        <v>570</v>
      </c>
      <c r="C209" s="225"/>
      <c r="D209" s="107" t="s">
        <v>353</v>
      </c>
      <c r="E209" s="12" t="s">
        <v>21</v>
      </c>
      <c r="F209" s="102" t="s">
        <v>317</v>
      </c>
      <c r="G209" s="102" t="s">
        <v>275</v>
      </c>
      <c r="H209" s="102" t="s">
        <v>529</v>
      </c>
      <c r="I209" s="13">
        <f t="shared" si="24"/>
        <v>217.5</v>
      </c>
      <c r="J209" s="36"/>
      <c r="K209" s="12" t="s">
        <v>24</v>
      </c>
      <c r="L209" s="85"/>
    </row>
    <row r="210" spans="1:16" ht="21" customHeight="1">
      <c r="A210" s="230" t="s">
        <v>240</v>
      </c>
      <c r="B210" s="230"/>
      <c r="C210" s="230"/>
      <c r="D210" s="230"/>
      <c r="E210" s="230"/>
      <c r="F210" s="230"/>
      <c r="G210" s="230"/>
      <c r="H210" s="230"/>
      <c r="I210" s="230"/>
      <c r="J210" s="230"/>
      <c r="K210" s="71" t="s">
        <v>23</v>
      </c>
      <c r="L210" s="72"/>
    </row>
    <row r="211" spans="1:16" ht="21" customHeight="1">
      <c r="A211" s="218"/>
      <c r="B211" s="219"/>
      <c r="C211" s="219"/>
      <c r="D211" s="219"/>
      <c r="E211" s="219"/>
      <c r="F211" s="219"/>
      <c r="G211" s="219"/>
      <c r="H211" s="219"/>
      <c r="I211" s="219"/>
      <c r="J211" s="219"/>
      <c r="K211" s="219"/>
      <c r="L211" s="220"/>
    </row>
    <row r="212" spans="1:16" ht="20.100000000000001" customHeight="1">
      <c r="A212" s="221" t="s">
        <v>255</v>
      </c>
      <c r="B212" s="222"/>
      <c r="C212" s="222"/>
      <c r="D212" s="222"/>
      <c r="E212" s="222"/>
      <c r="F212" s="222"/>
      <c r="G212" s="222"/>
      <c r="H212" s="222"/>
      <c r="I212" s="222"/>
      <c r="J212" s="222"/>
      <c r="K212" s="222"/>
      <c r="L212" s="223"/>
    </row>
    <row r="213" spans="1:16" ht="21.6" customHeight="1">
      <c r="A213" s="227" t="s">
        <v>519</v>
      </c>
      <c r="B213" s="227"/>
      <c r="C213" s="227"/>
      <c r="D213" s="227"/>
      <c r="E213" s="227"/>
      <c r="F213" s="227"/>
      <c r="G213" s="227"/>
      <c r="H213" s="227"/>
      <c r="I213" s="227"/>
      <c r="J213" s="227"/>
      <c r="K213" s="227"/>
      <c r="L213" s="227"/>
    </row>
    <row r="214" spans="1:16" ht="315.95" customHeight="1">
      <c r="A214" s="124" t="s">
        <v>518</v>
      </c>
      <c r="B214" s="228" t="s">
        <v>339</v>
      </c>
      <c r="C214" s="228"/>
      <c r="D214" s="77" t="s">
        <v>360</v>
      </c>
      <c r="E214" s="12" t="s">
        <v>21</v>
      </c>
      <c r="F214" s="102" t="s">
        <v>312</v>
      </c>
      <c r="G214" s="102" t="s">
        <v>277</v>
      </c>
      <c r="H214" s="104" t="s">
        <v>267</v>
      </c>
      <c r="I214" s="13">
        <f t="shared" ref="I214:I221" si="26">(VALUE(LEFT(F214,FIND("'",F214)-1))+VALUE(MID(F214,FIND("-",F214)+1,FIND("""",F214)-FIND("-",F214)-1))/12)*(VALUE(LEFT(H214,FIND("'",H214)-1))+VALUE(MID(H214,FIND("-",H214)+1,FIND("""",H214)-FIND("-",H214)-1))/12)</f>
        <v>211.82638888888889</v>
      </c>
      <c r="J214" s="28"/>
      <c r="K214" s="12" t="s">
        <v>252</v>
      </c>
      <c r="L214" s="80"/>
      <c r="P214" s="7" t="s">
        <v>244</v>
      </c>
    </row>
    <row r="215" spans="1:16" ht="99" customHeight="1">
      <c r="A215" s="124" t="s">
        <v>633</v>
      </c>
      <c r="B215" s="211" t="s">
        <v>328</v>
      </c>
      <c r="C215" s="212"/>
      <c r="D215" s="244" t="s">
        <v>359</v>
      </c>
      <c r="E215" s="12" t="s">
        <v>21</v>
      </c>
      <c r="F215" s="101" t="s">
        <v>638</v>
      </c>
      <c r="G215" s="101"/>
      <c r="H215" s="101" t="s">
        <v>366</v>
      </c>
      <c r="I215" s="13">
        <f t="shared" si="26"/>
        <v>19.6875</v>
      </c>
      <c r="J215" s="44"/>
      <c r="K215" s="12" t="s">
        <v>24</v>
      </c>
      <c r="L215" s="83"/>
      <c r="P215" s="7"/>
    </row>
    <row r="216" spans="1:16" ht="66.95" customHeight="1">
      <c r="A216" s="124" t="s">
        <v>634</v>
      </c>
      <c r="B216" s="242"/>
      <c r="C216" s="243"/>
      <c r="D216" s="245"/>
      <c r="E216" s="12" t="s">
        <v>21</v>
      </c>
      <c r="F216" s="101" t="s">
        <v>639</v>
      </c>
      <c r="G216" s="101"/>
      <c r="H216" s="101" t="s">
        <v>366</v>
      </c>
      <c r="I216" s="13">
        <f t="shared" si="26"/>
        <v>15.3125</v>
      </c>
      <c r="J216" s="44"/>
      <c r="K216" s="12" t="s">
        <v>24</v>
      </c>
      <c r="L216" s="83"/>
      <c r="P216" s="7"/>
    </row>
    <row r="217" spans="1:16" ht="69.95" customHeight="1">
      <c r="A217" s="124" t="s">
        <v>636</v>
      </c>
      <c r="B217" s="242"/>
      <c r="C217" s="243"/>
      <c r="D217" s="245"/>
      <c r="E217" s="12" t="s">
        <v>21</v>
      </c>
      <c r="F217" s="101" t="s">
        <v>270</v>
      </c>
      <c r="G217" s="101"/>
      <c r="H217" s="101" t="s">
        <v>640</v>
      </c>
      <c r="I217" s="13">
        <f t="shared" si="26"/>
        <v>5.3472222222222223</v>
      </c>
      <c r="J217" s="44"/>
      <c r="K217" s="12" t="s">
        <v>24</v>
      </c>
      <c r="L217" s="85"/>
      <c r="P217" s="7"/>
    </row>
    <row r="218" spans="1:16" ht="73.5" customHeight="1">
      <c r="A218" s="124" t="s">
        <v>635</v>
      </c>
      <c r="B218" s="213"/>
      <c r="C218" s="214"/>
      <c r="D218" s="246"/>
      <c r="E218" s="12" t="s">
        <v>21</v>
      </c>
      <c r="F218" s="101" t="s">
        <v>637</v>
      </c>
      <c r="G218" s="101"/>
      <c r="H218" s="101" t="s">
        <v>366</v>
      </c>
      <c r="I218" s="13">
        <f t="shared" si="26"/>
        <v>55.416666666666664</v>
      </c>
      <c r="J218" s="44"/>
      <c r="K218" s="12" t="s">
        <v>24</v>
      </c>
      <c r="L218" s="82"/>
      <c r="P218" s="7"/>
    </row>
    <row r="219" spans="1:16" ht="108.95" customHeight="1">
      <c r="A219" s="127" t="s">
        <v>530</v>
      </c>
      <c r="B219" s="211" t="s">
        <v>570</v>
      </c>
      <c r="C219" s="212"/>
      <c r="D219" s="297" t="s">
        <v>353</v>
      </c>
      <c r="E219" s="12" t="s">
        <v>21</v>
      </c>
      <c r="F219" s="101" t="s">
        <v>329</v>
      </c>
      <c r="G219" s="101" t="s">
        <v>275</v>
      </c>
      <c r="H219" s="101" t="s">
        <v>646</v>
      </c>
      <c r="I219" s="13">
        <f t="shared" si="26"/>
        <v>93.333333333333343</v>
      </c>
      <c r="J219" s="44"/>
      <c r="K219" s="12" t="s">
        <v>24</v>
      </c>
      <c r="L219" s="82"/>
      <c r="P219" s="7"/>
    </row>
    <row r="220" spans="1:16" ht="119.45" customHeight="1">
      <c r="A220" s="127" t="s">
        <v>531</v>
      </c>
      <c r="B220" s="242"/>
      <c r="C220" s="243"/>
      <c r="D220" s="298"/>
      <c r="E220" s="12" t="s">
        <v>21</v>
      </c>
      <c r="F220" s="101" t="s">
        <v>305</v>
      </c>
      <c r="G220" s="101" t="s">
        <v>275</v>
      </c>
      <c r="H220" s="101" t="s">
        <v>563</v>
      </c>
      <c r="I220" s="13">
        <f t="shared" si="26"/>
        <v>107.5</v>
      </c>
      <c r="J220" s="44"/>
      <c r="K220" s="12" t="s">
        <v>24</v>
      </c>
      <c r="L220" s="82"/>
      <c r="P220" s="7"/>
    </row>
    <row r="221" spans="1:16" ht="124.5" customHeight="1">
      <c r="A221" s="127" t="s">
        <v>562</v>
      </c>
      <c r="B221" s="213"/>
      <c r="C221" s="214"/>
      <c r="D221" s="299"/>
      <c r="E221" s="12" t="s">
        <v>21</v>
      </c>
      <c r="F221" s="101" t="s">
        <v>374</v>
      </c>
      <c r="G221" s="101" t="s">
        <v>275</v>
      </c>
      <c r="H221" s="101" t="s">
        <v>372</v>
      </c>
      <c r="I221" s="13">
        <f t="shared" si="26"/>
        <v>105</v>
      </c>
      <c r="J221" s="44"/>
      <c r="K221" s="12" t="s">
        <v>24</v>
      </c>
      <c r="L221" s="82"/>
      <c r="P221" s="7"/>
    </row>
    <row r="222" spans="1:16" ht="21.6" customHeight="1">
      <c r="A222" s="226"/>
      <c r="B222" s="226"/>
      <c r="C222" s="226"/>
      <c r="D222" s="226"/>
      <c r="E222" s="226"/>
      <c r="F222" s="226"/>
      <c r="G222" s="226"/>
      <c r="H222" s="226"/>
      <c r="I222" s="226"/>
      <c r="J222" s="226"/>
      <c r="K222" s="71" t="s">
        <v>23</v>
      </c>
      <c r="L222" s="72"/>
      <c r="P222" s="7"/>
    </row>
    <row r="223" spans="1:16" ht="21" customHeight="1">
      <c r="A223" s="227" t="s">
        <v>743</v>
      </c>
      <c r="B223" s="227"/>
      <c r="C223" s="227"/>
      <c r="D223" s="227"/>
      <c r="E223" s="227"/>
      <c r="F223" s="227"/>
      <c r="G223" s="227"/>
      <c r="H223" s="227"/>
      <c r="I223" s="227"/>
      <c r="J223" s="227"/>
      <c r="K223" s="227"/>
      <c r="L223" s="227"/>
    </row>
    <row r="224" spans="1:16" ht="248.1" customHeight="1">
      <c r="A224" s="124" t="s">
        <v>520</v>
      </c>
      <c r="B224" s="228" t="s">
        <v>30</v>
      </c>
      <c r="C224" s="228"/>
      <c r="D224" s="20" t="s">
        <v>343</v>
      </c>
      <c r="E224" s="12" t="s">
        <v>21</v>
      </c>
      <c r="F224" s="102" t="s">
        <v>268</v>
      </c>
      <c r="G224" s="102" t="s">
        <v>264</v>
      </c>
      <c r="H224" s="104" t="s">
        <v>366</v>
      </c>
      <c r="I224" s="13">
        <f t="shared" ref="I224:I233" si="27">(VALUE(LEFT(F224,FIND("'",F224)-1))+VALUE(MID(F224,FIND("-",F224)+1,FIND("""",F224)-FIND("-",F224)-1))/12)*(VALUE(LEFT(H224,FIND("'",H224)-1))+VALUE(MID(H224,FIND("-",H224)+1,FIND("""",H224)-FIND("-",H224)-1))/12)</f>
        <v>60.520833333333336</v>
      </c>
      <c r="J224" s="28"/>
      <c r="K224" s="12" t="s">
        <v>22</v>
      </c>
      <c r="L224" s="80"/>
    </row>
    <row r="225" spans="1:16" ht="204.95" customHeight="1">
      <c r="A225" s="124" t="s">
        <v>532</v>
      </c>
      <c r="B225" s="228" t="s">
        <v>238</v>
      </c>
      <c r="C225" s="228"/>
      <c r="D225" s="20" t="s">
        <v>344</v>
      </c>
      <c r="E225" s="12" t="s">
        <v>21</v>
      </c>
      <c r="F225" s="103" t="s">
        <v>267</v>
      </c>
      <c r="G225" s="103" t="s">
        <v>274</v>
      </c>
      <c r="H225" s="102" t="s">
        <v>366</v>
      </c>
      <c r="I225" s="13">
        <f t="shared" si="27"/>
        <v>34.270833333333329</v>
      </c>
      <c r="J225" s="28"/>
      <c r="K225" s="12" t="s">
        <v>175</v>
      </c>
      <c r="L225" s="82"/>
    </row>
    <row r="226" spans="1:16" ht="197.45" customHeight="1">
      <c r="A226" s="124" t="s">
        <v>533</v>
      </c>
      <c r="B226" s="228" t="s">
        <v>250</v>
      </c>
      <c r="C226" s="229"/>
      <c r="D226" s="15" t="s">
        <v>345</v>
      </c>
      <c r="E226" s="12" t="s">
        <v>21</v>
      </c>
      <c r="F226" s="102" t="s">
        <v>267</v>
      </c>
      <c r="G226" s="102" t="s">
        <v>275</v>
      </c>
      <c r="H226" s="102" t="s">
        <v>263</v>
      </c>
      <c r="I226" s="13">
        <f t="shared" si="27"/>
        <v>5.875</v>
      </c>
      <c r="J226" s="28"/>
      <c r="K226" s="12" t="s">
        <v>239</v>
      </c>
      <c r="L226" s="82"/>
    </row>
    <row r="227" spans="1:16" ht="261.95" customHeight="1">
      <c r="A227" s="126" t="s">
        <v>534</v>
      </c>
      <c r="B227" s="211" t="s">
        <v>630</v>
      </c>
      <c r="C227" s="212"/>
      <c r="D227" s="20" t="s">
        <v>346</v>
      </c>
      <c r="E227" s="12" t="s">
        <v>21</v>
      </c>
      <c r="F227" s="102" t="s">
        <v>318</v>
      </c>
      <c r="G227" s="102" t="s">
        <v>277</v>
      </c>
      <c r="H227" s="102" t="s">
        <v>268</v>
      </c>
      <c r="I227" s="13">
        <f t="shared" si="27"/>
        <v>14.986111111111111</v>
      </c>
      <c r="J227" s="28"/>
      <c r="K227" s="12" t="s">
        <v>22</v>
      </c>
      <c r="L227" s="83"/>
    </row>
    <row r="228" spans="1:16" ht="221.45" customHeight="1">
      <c r="A228" s="126" t="s">
        <v>535</v>
      </c>
      <c r="B228" s="211" t="s">
        <v>248</v>
      </c>
      <c r="C228" s="212"/>
      <c r="D228" s="20" t="s">
        <v>343</v>
      </c>
      <c r="E228" s="12" t="s">
        <v>21</v>
      </c>
      <c r="F228" s="102" t="s">
        <v>316</v>
      </c>
      <c r="G228" s="102" t="s">
        <v>641</v>
      </c>
      <c r="H228" s="102" t="s">
        <v>263</v>
      </c>
      <c r="I228" s="13">
        <f t="shared" si="27"/>
        <v>11.5</v>
      </c>
      <c r="J228" s="28"/>
      <c r="K228" s="12" t="s">
        <v>22</v>
      </c>
      <c r="L228" s="85"/>
    </row>
    <row r="229" spans="1:16" ht="227.45" customHeight="1">
      <c r="A229" s="124" t="s">
        <v>536</v>
      </c>
      <c r="B229" s="228" t="s">
        <v>361</v>
      </c>
      <c r="C229" s="228"/>
      <c r="D229" s="25" t="s">
        <v>349</v>
      </c>
      <c r="E229" s="12" t="s">
        <v>21</v>
      </c>
      <c r="F229" s="102" t="s">
        <v>319</v>
      </c>
      <c r="G229" s="102" t="s">
        <v>274</v>
      </c>
      <c r="H229" s="104" t="s">
        <v>271</v>
      </c>
      <c r="I229" s="13">
        <f t="shared" si="27"/>
        <v>55.555555555555564</v>
      </c>
      <c r="J229" s="28"/>
      <c r="K229" s="12" t="s">
        <v>35</v>
      </c>
      <c r="L229" s="82"/>
    </row>
    <row r="230" spans="1:16" ht="233.45" customHeight="1">
      <c r="A230" s="129" t="s">
        <v>537</v>
      </c>
      <c r="B230" s="228" t="s">
        <v>251</v>
      </c>
      <c r="C230" s="228"/>
      <c r="D230" s="25" t="s">
        <v>348</v>
      </c>
      <c r="E230" s="12" t="s">
        <v>21</v>
      </c>
      <c r="F230" s="101" t="s">
        <v>265</v>
      </c>
      <c r="G230" s="101" t="s">
        <v>277</v>
      </c>
      <c r="H230" s="103" t="s">
        <v>320</v>
      </c>
      <c r="I230" s="13">
        <f t="shared" si="27"/>
        <v>48.6875</v>
      </c>
      <c r="J230" s="28"/>
      <c r="K230" s="12" t="s">
        <v>22</v>
      </c>
      <c r="L230" s="82"/>
    </row>
    <row r="231" spans="1:16" ht="156.94999999999999" customHeight="1">
      <c r="A231" s="129" t="s">
        <v>631</v>
      </c>
      <c r="B231" s="211" t="s">
        <v>567</v>
      </c>
      <c r="C231" s="212"/>
      <c r="D231" s="216" t="s">
        <v>584</v>
      </c>
      <c r="E231" s="12" t="s">
        <v>21</v>
      </c>
      <c r="F231" s="101" t="s">
        <v>568</v>
      </c>
      <c r="G231" s="101" t="s">
        <v>274</v>
      </c>
      <c r="H231" s="103" t="s">
        <v>569</v>
      </c>
      <c r="I231" s="13">
        <f t="shared" si="27"/>
        <v>24.375</v>
      </c>
      <c r="J231" s="28"/>
      <c r="K231" s="65" t="s">
        <v>24</v>
      </c>
      <c r="L231" s="83"/>
    </row>
    <row r="232" spans="1:16" ht="194.1" customHeight="1">
      <c r="A232" s="129" t="s">
        <v>632</v>
      </c>
      <c r="B232" s="213"/>
      <c r="C232" s="214"/>
      <c r="D232" s="217"/>
      <c r="E232" s="12" t="s">
        <v>21</v>
      </c>
      <c r="F232" s="101" t="s">
        <v>269</v>
      </c>
      <c r="G232" s="101" t="s">
        <v>274</v>
      </c>
      <c r="H232" s="103" t="s">
        <v>569</v>
      </c>
      <c r="I232" s="13">
        <f t="shared" si="27"/>
        <v>18.75</v>
      </c>
      <c r="J232" s="28"/>
      <c r="K232" s="65" t="s">
        <v>24</v>
      </c>
      <c r="L232" s="82"/>
    </row>
    <row r="233" spans="1:16" ht="357.6" customHeight="1">
      <c r="A233" s="129" t="s">
        <v>538</v>
      </c>
      <c r="B233" s="224" t="s">
        <v>570</v>
      </c>
      <c r="C233" s="225"/>
      <c r="D233" s="107" t="s">
        <v>353</v>
      </c>
      <c r="E233" s="12" t="s">
        <v>21</v>
      </c>
      <c r="F233" s="101" t="s">
        <v>372</v>
      </c>
      <c r="G233" s="101" t="s">
        <v>275</v>
      </c>
      <c r="H233" s="103" t="s">
        <v>358</v>
      </c>
      <c r="I233" s="13">
        <f t="shared" si="27"/>
        <v>160</v>
      </c>
      <c r="J233" s="28"/>
      <c r="K233" s="65" t="s">
        <v>24</v>
      </c>
      <c r="L233" s="81"/>
    </row>
    <row r="234" spans="1:16" ht="22.5" customHeight="1">
      <c r="A234" s="226"/>
      <c r="B234" s="226"/>
      <c r="C234" s="226"/>
      <c r="D234" s="226"/>
      <c r="E234" s="226"/>
      <c r="F234" s="226"/>
      <c r="G234" s="226"/>
      <c r="H234" s="226"/>
      <c r="I234" s="226"/>
      <c r="J234" s="226"/>
      <c r="K234" s="71" t="s">
        <v>23</v>
      </c>
      <c r="L234" s="72"/>
      <c r="P234" s="7" t="s">
        <v>244</v>
      </c>
    </row>
    <row r="235" spans="1:16" ht="24.6" customHeight="1">
      <c r="A235" s="227" t="s">
        <v>539</v>
      </c>
      <c r="B235" s="227"/>
      <c r="C235" s="227"/>
      <c r="D235" s="227"/>
      <c r="E235" s="227"/>
      <c r="F235" s="227"/>
      <c r="G235" s="227"/>
      <c r="H235" s="227"/>
      <c r="I235" s="227"/>
      <c r="J235" s="227"/>
      <c r="K235" s="227"/>
      <c r="L235" s="227"/>
    </row>
    <row r="236" spans="1:16" ht="326.45" customHeight="1">
      <c r="A236" s="124" t="s">
        <v>544</v>
      </c>
      <c r="B236" s="228" t="s">
        <v>30</v>
      </c>
      <c r="C236" s="228"/>
      <c r="D236" s="20" t="s">
        <v>540</v>
      </c>
      <c r="E236" s="12" t="s">
        <v>21</v>
      </c>
      <c r="F236" s="102" t="s">
        <v>267</v>
      </c>
      <c r="G236" s="102" t="s">
        <v>264</v>
      </c>
      <c r="H236" s="104" t="s">
        <v>268</v>
      </c>
      <c r="I236" s="13">
        <f t="shared" ref="I236:I243" si="28">(VALUE(LEFT(F236,FIND("'",F236)-1))+VALUE(MID(F236,FIND("-",F236)+1,FIND("""",F236)-FIND("-",F236)-1))/12)*(VALUE(LEFT(H236,FIND("'",H236)-1))+VALUE(MID(H236,FIND("-",H236)+1,FIND("""",H236)-FIND("-",H236)-1))/12)</f>
        <v>27.090277777777779</v>
      </c>
      <c r="J236" s="28"/>
      <c r="K236" s="12" t="s">
        <v>22</v>
      </c>
      <c r="L236" s="80"/>
    </row>
    <row r="237" spans="1:16" ht="262.5" customHeight="1">
      <c r="A237" s="126" t="s">
        <v>545</v>
      </c>
      <c r="B237" s="211" t="s">
        <v>248</v>
      </c>
      <c r="C237" s="212"/>
      <c r="D237" s="133" t="s">
        <v>541</v>
      </c>
      <c r="E237" s="12" t="s">
        <v>21</v>
      </c>
      <c r="F237" s="102" t="s">
        <v>316</v>
      </c>
      <c r="G237" s="102" t="s">
        <v>641</v>
      </c>
      <c r="H237" s="102" t="s">
        <v>263</v>
      </c>
      <c r="I237" s="13">
        <f t="shared" si="28"/>
        <v>11.5</v>
      </c>
      <c r="J237" s="28"/>
      <c r="K237" s="12" t="s">
        <v>22</v>
      </c>
      <c r="L237" s="82"/>
    </row>
    <row r="238" spans="1:16" ht="234.95" customHeight="1">
      <c r="A238" s="124" t="s">
        <v>546</v>
      </c>
      <c r="B238" s="228" t="s">
        <v>321</v>
      </c>
      <c r="C238" s="228"/>
      <c r="D238" s="25" t="s">
        <v>542</v>
      </c>
      <c r="E238" s="12" t="s">
        <v>21</v>
      </c>
      <c r="F238" s="102" t="s">
        <v>317</v>
      </c>
      <c r="G238" s="102" t="s">
        <v>274</v>
      </c>
      <c r="H238" s="104" t="s">
        <v>267</v>
      </c>
      <c r="I238" s="13">
        <f t="shared" si="28"/>
        <v>56.791666666666664</v>
      </c>
      <c r="J238" s="28"/>
      <c r="K238" s="65" t="s">
        <v>24</v>
      </c>
      <c r="L238" s="82"/>
    </row>
    <row r="239" spans="1:16" ht="129.6" customHeight="1">
      <c r="A239" s="129" t="s">
        <v>547</v>
      </c>
      <c r="B239" s="228" t="s">
        <v>36</v>
      </c>
      <c r="C239" s="228"/>
      <c r="D239" s="210" t="s">
        <v>543</v>
      </c>
      <c r="E239" s="12" t="s">
        <v>21</v>
      </c>
      <c r="F239" s="101" t="s">
        <v>264</v>
      </c>
      <c r="G239" s="101" t="s">
        <v>263</v>
      </c>
      <c r="H239" s="103" t="s">
        <v>263</v>
      </c>
      <c r="I239" s="13">
        <f t="shared" si="28"/>
        <v>3</v>
      </c>
      <c r="J239" s="28"/>
      <c r="K239" s="12" t="s">
        <v>22</v>
      </c>
      <c r="L239" s="82"/>
    </row>
    <row r="240" spans="1:16" ht="132.94999999999999" customHeight="1">
      <c r="A240" s="129" t="s">
        <v>548</v>
      </c>
      <c r="B240" s="228"/>
      <c r="C240" s="228"/>
      <c r="D240" s="210"/>
      <c r="E240" s="12" t="s">
        <v>21</v>
      </c>
      <c r="F240" s="101" t="s">
        <v>264</v>
      </c>
      <c r="G240" s="101" t="s">
        <v>263</v>
      </c>
      <c r="H240" s="103" t="s">
        <v>263</v>
      </c>
      <c r="I240" s="13">
        <f t="shared" si="28"/>
        <v>3</v>
      </c>
      <c r="J240" s="28"/>
      <c r="K240" s="12" t="s">
        <v>22</v>
      </c>
      <c r="L240" s="82"/>
    </row>
    <row r="241" spans="1:16" ht="171" customHeight="1">
      <c r="A241" s="129" t="s">
        <v>549</v>
      </c>
      <c r="B241" s="211" t="s">
        <v>567</v>
      </c>
      <c r="C241" s="212"/>
      <c r="D241" s="216" t="s">
        <v>584</v>
      </c>
      <c r="E241" s="12" t="s">
        <v>21</v>
      </c>
      <c r="F241" s="101" t="s">
        <v>568</v>
      </c>
      <c r="G241" s="101" t="s">
        <v>274</v>
      </c>
      <c r="H241" s="103" t="s">
        <v>569</v>
      </c>
      <c r="I241" s="13">
        <f t="shared" si="28"/>
        <v>24.375</v>
      </c>
      <c r="J241" s="28"/>
      <c r="K241" s="65" t="s">
        <v>24</v>
      </c>
      <c r="L241" s="83"/>
    </row>
    <row r="242" spans="1:16" ht="184.5" customHeight="1">
      <c r="A242" s="129" t="s">
        <v>550</v>
      </c>
      <c r="B242" s="213"/>
      <c r="C242" s="214"/>
      <c r="D242" s="217"/>
      <c r="E242" s="12" t="s">
        <v>21</v>
      </c>
      <c r="F242" s="101" t="s">
        <v>269</v>
      </c>
      <c r="G242" s="101" t="s">
        <v>274</v>
      </c>
      <c r="H242" s="103" t="s">
        <v>569</v>
      </c>
      <c r="I242" s="13">
        <f t="shared" si="28"/>
        <v>18.75</v>
      </c>
      <c r="J242" s="28"/>
      <c r="K242" s="65" t="s">
        <v>24</v>
      </c>
      <c r="L242" s="82"/>
    </row>
    <row r="243" spans="1:16" ht="393" customHeight="1">
      <c r="A243" s="129" t="s">
        <v>642</v>
      </c>
      <c r="B243" s="224" t="s">
        <v>570</v>
      </c>
      <c r="C243" s="225"/>
      <c r="D243" s="107" t="s">
        <v>353</v>
      </c>
      <c r="E243" s="12" t="s">
        <v>21</v>
      </c>
      <c r="F243" s="102" t="s">
        <v>564</v>
      </c>
      <c r="G243" s="102" t="s">
        <v>275</v>
      </c>
      <c r="H243" s="102" t="s">
        <v>565</v>
      </c>
      <c r="I243" s="13">
        <f t="shared" si="28"/>
        <v>196.54166666666669</v>
      </c>
      <c r="J243" s="36"/>
      <c r="K243" s="12" t="s">
        <v>24</v>
      </c>
      <c r="L243" s="81"/>
    </row>
    <row r="244" spans="1:16" ht="21.95" customHeight="1">
      <c r="A244" s="226"/>
      <c r="B244" s="226"/>
      <c r="C244" s="226"/>
      <c r="D244" s="226"/>
      <c r="E244" s="226"/>
      <c r="F244" s="226"/>
      <c r="G244" s="226"/>
      <c r="H244" s="226"/>
      <c r="I244" s="226"/>
      <c r="J244" s="226"/>
      <c r="K244" s="71" t="s">
        <v>23</v>
      </c>
      <c r="L244" s="72"/>
    </row>
    <row r="245" spans="1:16" ht="15.95" customHeight="1">
      <c r="A245" s="227" t="s">
        <v>553</v>
      </c>
      <c r="B245" s="227"/>
      <c r="C245" s="227"/>
      <c r="D245" s="227"/>
      <c r="E245" s="227"/>
      <c r="F245" s="227"/>
      <c r="G245" s="227"/>
      <c r="H245" s="227"/>
      <c r="I245" s="227"/>
      <c r="J245" s="227"/>
      <c r="K245" s="227"/>
      <c r="L245" s="227"/>
    </row>
    <row r="246" spans="1:16" ht="351.75" customHeight="1">
      <c r="A246" s="124" t="s">
        <v>554</v>
      </c>
      <c r="B246" s="228" t="s">
        <v>30</v>
      </c>
      <c r="C246" s="228"/>
      <c r="D246" s="156" t="s">
        <v>540</v>
      </c>
      <c r="E246" s="12" t="s">
        <v>21</v>
      </c>
      <c r="F246" s="102" t="s">
        <v>267</v>
      </c>
      <c r="G246" s="102" t="s">
        <v>264</v>
      </c>
      <c r="H246" s="104" t="s">
        <v>268</v>
      </c>
      <c r="I246" s="13">
        <f t="shared" ref="I246:I251" si="29">(VALUE(LEFT(F246,FIND("'",F246)-1))+VALUE(MID(F246,FIND("-",F246)+1,FIND("""",F246)-FIND("-",F246)-1))/12)*(VALUE(LEFT(H246,FIND("'",H246)-1))+VALUE(MID(H246,FIND("-",H246)+1,FIND("""",H246)-FIND("-",H246)-1))/12)</f>
        <v>27.090277777777779</v>
      </c>
      <c r="J246" s="28"/>
      <c r="K246" s="12" t="s">
        <v>22</v>
      </c>
      <c r="L246" s="80"/>
      <c r="P246" s="7"/>
    </row>
    <row r="247" spans="1:16" ht="248.45" customHeight="1">
      <c r="A247" s="126" t="s">
        <v>555</v>
      </c>
      <c r="B247" s="211" t="s">
        <v>248</v>
      </c>
      <c r="C247" s="212"/>
      <c r="D247" s="133" t="s">
        <v>541</v>
      </c>
      <c r="E247" s="12" t="s">
        <v>21</v>
      </c>
      <c r="F247" s="102" t="s">
        <v>313</v>
      </c>
      <c r="G247" s="102" t="s">
        <v>641</v>
      </c>
      <c r="H247" s="102" t="s">
        <v>263</v>
      </c>
      <c r="I247" s="13">
        <f t="shared" si="29"/>
        <v>11.125</v>
      </c>
      <c r="J247" s="28"/>
      <c r="K247" s="12" t="s">
        <v>22</v>
      </c>
      <c r="L247" s="82"/>
      <c r="P247" s="7"/>
    </row>
    <row r="248" spans="1:16" ht="237" customHeight="1">
      <c r="A248" s="124" t="s">
        <v>556</v>
      </c>
      <c r="B248" s="228" t="s">
        <v>249</v>
      </c>
      <c r="C248" s="228"/>
      <c r="D248" s="20" t="s">
        <v>552</v>
      </c>
      <c r="E248" s="12" t="s">
        <v>21</v>
      </c>
      <c r="F248" s="102" t="s">
        <v>595</v>
      </c>
      <c r="G248" s="102" t="s">
        <v>263</v>
      </c>
      <c r="H248" s="104" t="s">
        <v>376</v>
      </c>
      <c r="I248" s="13">
        <f t="shared" si="29"/>
        <v>33</v>
      </c>
      <c r="J248" s="28"/>
      <c r="K248" s="12" t="s">
        <v>22</v>
      </c>
      <c r="L248" s="82"/>
    </row>
    <row r="249" spans="1:16" ht="266.45" customHeight="1">
      <c r="A249" s="124" t="s">
        <v>557</v>
      </c>
      <c r="B249" s="228" t="s">
        <v>573</v>
      </c>
      <c r="C249" s="228"/>
      <c r="D249" s="153" t="s">
        <v>551</v>
      </c>
      <c r="E249" s="12" t="s">
        <v>21</v>
      </c>
      <c r="F249" s="102" t="s">
        <v>262</v>
      </c>
      <c r="G249" s="102" t="s">
        <v>314</v>
      </c>
      <c r="H249" s="104" t="s">
        <v>263</v>
      </c>
      <c r="I249" s="13">
        <f t="shared" si="29"/>
        <v>19.25</v>
      </c>
      <c r="J249" s="28"/>
      <c r="K249" s="65" t="s">
        <v>24</v>
      </c>
      <c r="L249" s="82"/>
    </row>
    <row r="250" spans="1:16" ht="118.5" customHeight="1">
      <c r="A250" s="129" t="s">
        <v>558</v>
      </c>
      <c r="B250" s="228" t="s">
        <v>36</v>
      </c>
      <c r="C250" s="228"/>
      <c r="D250" s="210" t="s">
        <v>543</v>
      </c>
      <c r="E250" s="12" t="s">
        <v>21</v>
      </c>
      <c r="F250" s="101" t="s">
        <v>264</v>
      </c>
      <c r="G250" s="101" t="s">
        <v>263</v>
      </c>
      <c r="H250" s="103" t="s">
        <v>263</v>
      </c>
      <c r="I250" s="13">
        <f t="shared" si="29"/>
        <v>3</v>
      </c>
      <c r="J250" s="28"/>
      <c r="K250" s="12" t="s">
        <v>22</v>
      </c>
      <c r="L250" s="82"/>
    </row>
    <row r="251" spans="1:16" ht="142.5" customHeight="1">
      <c r="A251" s="129" t="s">
        <v>559</v>
      </c>
      <c r="B251" s="228"/>
      <c r="C251" s="228"/>
      <c r="D251" s="210"/>
      <c r="E251" s="12" t="s">
        <v>21</v>
      </c>
      <c r="F251" s="101" t="s">
        <v>264</v>
      </c>
      <c r="G251" s="101" t="s">
        <v>263</v>
      </c>
      <c r="H251" s="103" t="s">
        <v>263</v>
      </c>
      <c r="I251" s="13">
        <f t="shared" si="29"/>
        <v>3</v>
      </c>
      <c r="J251" s="28"/>
      <c r="K251" s="12" t="s">
        <v>22</v>
      </c>
      <c r="L251" s="82"/>
    </row>
    <row r="252" spans="1:16" ht="181.5" customHeight="1">
      <c r="A252" s="129" t="s">
        <v>560</v>
      </c>
      <c r="B252" s="211" t="s">
        <v>567</v>
      </c>
      <c r="C252" s="212"/>
      <c r="D252" s="216" t="s">
        <v>584</v>
      </c>
      <c r="E252" s="12" t="s">
        <v>21</v>
      </c>
      <c r="F252" s="101" t="s">
        <v>568</v>
      </c>
      <c r="G252" s="101" t="s">
        <v>274</v>
      </c>
      <c r="H252" s="103" t="s">
        <v>569</v>
      </c>
      <c r="I252" s="13">
        <f t="shared" ref="I252:I254" si="30">(VALUE(LEFT(F252,FIND("'",F252)-1))+VALUE(MID(F252,FIND("-",F252)+1,FIND("""",F252)-FIND("-",F252)-1))/12)*(VALUE(LEFT(H252,FIND("'",H252)-1))+VALUE(MID(H252,FIND("-",H252)+1,FIND("""",H252)-FIND("-",H252)-1))/12)</f>
        <v>24.375</v>
      </c>
      <c r="J252" s="28"/>
      <c r="K252" s="65" t="s">
        <v>24</v>
      </c>
      <c r="L252" s="82"/>
    </row>
    <row r="253" spans="1:16" ht="182.25" customHeight="1">
      <c r="A253" s="129" t="s">
        <v>561</v>
      </c>
      <c r="B253" s="213"/>
      <c r="C253" s="214"/>
      <c r="D253" s="217"/>
      <c r="E253" s="12" t="s">
        <v>21</v>
      </c>
      <c r="F253" s="101" t="s">
        <v>269</v>
      </c>
      <c r="G253" s="101" t="s">
        <v>274</v>
      </c>
      <c r="H253" s="103" t="s">
        <v>569</v>
      </c>
      <c r="I253" s="13">
        <f t="shared" ref="I253" si="31">(VALUE(LEFT(F253,FIND("'",F253)-1))+VALUE(MID(F253,FIND("-",F253)+1,FIND("""",F253)-FIND("-",F253)-1))/12)*(VALUE(LEFT(H253,FIND("'",H253)-1))+VALUE(MID(H253,FIND("-",H253)+1,FIND("""",H253)-FIND("-",H253)-1))/12)</f>
        <v>18.75</v>
      </c>
      <c r="J253" s="28"/>
      <c r="K253" s="65" t="s">
        <v>24</v>
      </c>
      <c r="L253" s="82"/>
    </row>
    <row r="254" spans="1:16" ht="347.1" customHeight="1">
      <c r="A254" s="129" t="s">
        <v>643</v>
      </c>
      <c r="B254" s="224" t="s">
        <v>570</v>
      </c>
      <c r="C254" s="225"/>
      <c r="D254" s="107" t="s">
        <v>353</v>
      </c>
      <c r="E254" s="12" t="s">
        <v>21</v>
      </c>
      <c r="F254" s="102" t="s">
        <v>564</v>
      </c>
      <c r="G254" s="102" t="s">
        <v>275</v>
      </c>
      <c r="H254" s="102" t="s">
        <v>566</v>
      </c>
      <c r="I254" s="13">
        <f t="shared" si="30"/>
        <v>173.05555555555554</v>
      </c>
      <c r="J254" s="36"/>
      <c r="K254" s="12" t="s">
        <v>24</v>
      </c>
      <c r="L254" s="81"/>
    </row>
    <row r="255" spans="1:16" ht="18.600000000000001" customHeight="1">
      <c r="A255" s="226"/>
      <c r="B255" s="226"/>
      <c r="C255" s="226"/>
      <c r="D255" s="226"/>
      <c r="E255" s="226"/>
      <c r="F255" s="226"/>
      <c r="G255" s="226"/>
      <c r="H255" s="226"/>
      <c r="I255" s="226"/>
      <c r="J255" s="226"/>
      <c r="K255" s="71" t="s">
        <v>23</v>
      </c>
      <c r="L255" s="72"/>
    </row>
    <row r="256" spans="1:16" ht="20.25" customHeight="1">
      <c r="A256" s="274"/>
      <c r="B256" s="274"/>
      <c r="C256" s="274"/>
      <c r="D256" s="274"/>
      <c r="E256" s="274"/>
      <c r="F256" s="274"/>
      <c r="G256" s="274"/>
      <c r="H256" s="274"/>
      <c r="I256" s="274"/>
      <c r="J256" s="274"/>
      <c r="K256" s="274"/>
      <c r="L256" s="274"/>
    </row>
    <row r="257" spans="1:12" ht="20.45" customHeight="1">
      <c r="A257" s="227" t="s">
        <v>648</v>
      </c>
      <c r="B257" s="227"/>
      <c r="C257" s="227"/>
      <c r="D257" s="227"/>
      <c r="E257" s="227"/>
      <c r="F257" s="227"/>
      <c r="G257" s="227"/>
      <c r="H257" s="227"/>
      <c r="I257" s="227"/>
      <c r="J257" s="227"/>
      <c r="K257" s="227"/>
      <c r="L257" s="227"/>
    </row>
    <row r="258" spans="1:12" ht="376.5" customHeight="1">
      <c r="A258" s="124" t="s">
        <v>647</v>
      </c>
      <c r="B258" s="215" t="s">
        <v>571</v>
      </c>
      <c r="C258" s="215"/>
      <c r="D258" s="78" t="s">
        <v>572</v>
      </c>
      <c r="E258" s="65" t="s">
        <v>21</v>
      </c>
      <c r="F258" s="67"/>
      <c r="G258" s="67"/>
      <c r="H258" s="67"/>
      <c r="I258" s="67">
        <v>737</v>
      </c>
      <c r="J258" s="66"/>
      <c r="K258" s="65" t="s">
        <v>24</v>
      </c>
      <c r="L258" s="63"/>
    </row>
    <row r="259" spans="1:12" ht="21" customHeight="1">
      <c r="A259" s="226"/>
      <c r="B259" s="226"/>
      <c r="C259" s="226"/>
      <c r="D259" s="226"/>
      <c r="E259" s="226"/>
      <c r="F259" s="226"/>
      <c r="G259" s="226"/>
      <c r="H259" s="226"/>
      <c r="I259" s="226"/>
      <c r="J259" s="226"/>
      <c r="K259" s="71" t="s">
        <v>23</v>
      </c>
      <c r="L259" s="72"/>
    </row>
    <row r="260" spans="1:12">
      <c r="A260" s="255"/>
      <c r="B260" s="256"/>
      <c r="C260" s="256"/>
      <c r="D260" s="256"/>
      <c r="E260" s="256"/>
      <c r="F260" s="256"/>
      <c r="G260" s="256"/>
      <c r="H260" s="256"/>
      <c r="I260" s="256"/>
      <c r="J260" s="256"/>
      <c r="K260" s="256"/>
      <c r="L260" s="257"/>
    </row>
    <row r="261" spans="1:12">
      <c r="A261" s="258"/>
      <c r="B261" s="259"/>
      <c r="C261" s="259"/>
      <c r="D261" s="259"/>
      <c r="E261" s="259"/>
      <c r="F261" s="259"/>
      <c r="G261" s="259"/>
      <c r="H261" s="259"/>
      <c r="I261" s="259"/>
      <c r="J261" s="259"/>
      <c r="K261" s="259"/>
      <c r="L261" s="260"/>
    </row>
    <row r="262" spans="1:12" ht="34.5" customHeight="1">
      <c r="A262" s="261" t="s">
        <v>39</v>
      </c>
      <c r="B262" s="261"/>
      <c r="C262" s="261"/>
      <c r="D262" s="261"/>
      <c r="E262" s="261"/>
      <c r="F262" s="261"/>
      <c r="G262" s="261"/>
      <c r="H262" s="261"/>
      <c r="I262" s="261"/>
      <c r="J262" s="261"/>
      <c r="K262" s="261"/>
      <c r="L262" s="73"/>
    </row>
    <row r="263" spans="1:12" ht="35.1" customHeight="1">
      <c r="A263" s="262" t="s">
        <v>59</v>
      </c>
      <c r="B263" s="262"/>
      <c r="C263" s="263"/>
      <c r="D263" s="263"/>
      <c r="E263" s="263"/>
      <c r="F263" s="263"/>
      <c r="G263" s="263"/>
      <c r="H263" s="263"/>
      <c r="I263" s="263"/>
      <c r="J263" s="263"/>
      <c r="K263" s="263"/>
      <c r="L263" s="263"/>
    </row>
    <row r="264" spans="1:12" ht="35.1" customHeight="1">
      <c r="A264" s="167"/>
      <c r="B264" s="168"/>
      <c r="C264" s="169"/>
      <c r="D264" s="169"/>
      <c r="E264" s="169"/>
      <c r="F264" s="169"/>
      <c r="G264" s="169"/>
      <c r="H264" s="169"/>
      <c r="I264" s="169"/>
      <c r="J264" s="169"/>
      <c r="K264" s="169"/>
      <c r="L264" s="170"/>
    </row>
    <row r="265" spans="1:12" s="146" customFormat="1" ht="16.5" customHeight="1">
      <c r="A265" s="187"/>
      <c r="B265" s="187"/>
      <c r="C265" s="187"/>
      <c r="D265" s="187"/>
      <c r="E265" s="187"/>
      <c r="F265" s="187"/>
      <c r="G265" s="187"/>
      <c r="H265" s="187"/>
      <c r="I265" s="187"/>
      <c r="J265" s="187"/>
      <c r="K265" s="187"/>
      <c r="L265" s="187"/>
    </row>
    <row r="266" spans="1:12" s="146" customFormat="1" ht="21.75" customHeight="1">
      <c r="A266" s="199" t="s">
        <v>347</v>
      </c>
      <c r="B266" s="199"/>
      <c r="C266" s="199"/>
      <c r="D266" s="199"/>
      <c r="E266" s="199"/>
      <c r="F266" s="199"/>
      <c r="G266" s="199"/>
      <c r="H266" s="199"/>
      <c r="I266" s="199"/>
      <c r="J266" s="199"/>
      <c r="K266" s="199"/>
      <c r="L266" s="199"/>
    </row>
    <row r="267" spans="1:12" s="146" customFormat="1" ht="13.5">
      <c r="A267" s="171"/>
      <c r="B267" s="171"/>
      <c r="C267" s="171"/>
      <c r="D267" s="171"/>
      <c r="E267" s="171"/>
      <c r="F267" s="171"/>
      <c r="G267" s="171"/>
      <c r="H267" s="171"/>
      <c r="I267" s="171"/>
      <c r="J267" s="172">
        <v>46270</v>
      </c>
      <c r="K267" s="173"/>
      <c r="L267" s="174"/>
    </row>
    <row r="268" spans="1:12" s="146" customFormat="1" ht="27">
      <c r="A268" s="150" t="s">
        <v>678</v>
      </c>
      <c r="B268" s="150" t="s">
        <v>677</v>
      </c>
      <c r="C268" s="175" t="s">
        <v>676</v>
      </c>
      <c r="D268" s="176"/>
      <c r="E268" s="177"/>
      <c r="F268" s="150" t="s">
        <v>12</v>
      </c>
      <c r="G268" s="150" t="s">
        <v>649</v>
      </c>
      <c r="H268" s="150" t="s">
        <v>650</v>
      </c>
      <c r="I268" s="150" t="s">
        <v>651</v>
      </c>
      <c r="J268" s="150" t="s">
        <v>680</v>
      </c>
      <c r="K268" s="163" t="s">
        <v>756</v>
      </c>
      <c r="L268" s="159" t="s">
        <v>681</v>
      </c>
    </row>
    <row r="269" spans="1:12" s="146" customFormat="1" ht="13.5">
      <c r="A269" s="178"/>
      <c r="B269" s="179"/>
      <c r="C269" s="179"/>
      <c r="D269" s="179"/>
      <c r="E269" s="179"/>
      <c r="F269" s="179"/>
      <c r="G269" s="179"/>
      <c r="H269" s="179"/>
      <c r="I269" s="179"/>
      <c r="J269" s="179"/>
      <c r="K269" s="179"/>
      <c r="L269" s="180"/>
    </row>
    <row r="270" spans="1:12" s="146" customFormat="1" ht="23.25" customHeight="1">
      <c r="A270" s="194" t="s">
        <v>679</v>
      </c>
      <c r="B270" s="195"/>
      <c r="C270" s="195"/>
      <c r="D270" s="195"/>
      <c r="E270" s="195"/>
      <c r="F270" s="195"/>
      <c r="G270" s="195"/>
      <c r="H270" s="195"/>
      <c r="I270" s="195"/>
      <c r="J270" s="195"/>
      <c r="K270" s="195"/>
      <c r="L270" s="196"/>
    </row>
    <row r="271" spans="1:12" s="146" customFormat="1" ht="34.5" customHeight="1">
      <c r="A271" s="155">
        <v>1</v>
      </c>
      <c r="B271" s="148" t="s">
        <v>654</v>
      </c>
      <c r="C271" s="178" t="s">
        <v>661</v>
      </c>
      <c r="D271" s="179"/>
      <c r="E271" s="180"/>
      <c r="F271" s="155" t="s">
        <v>668</v>
      </c>
      <c r="G271" s="148">
        <v>30</v>
      </c>
      <c r="H271" s="148">
        <v>32</v>
      </c>
      <c r="I271" s="148">
        <v>20</v>
      </c>
      <c r="J271" s="155">
        <f t="shared" ref="J271:J284" si="32">SUM(G271,H271,I271)</f>
        <v>82</v>
      </c>
      <c r="K271" s="164"/>
      <c r="L271" s="161"/>
    </row>
    <row r="272" spans="1:12" s="146" customFormat="1" ht="38.25" customHeight="1">
      <c r="A272" s="155">
        <v>2</v>
      </c>
      <c r="B272" s="148" t="s">
        <v>655</v>
      </c>
      <c r="C272" s="178" t="s">
        <v>664</v>
      </c>
      <c r="D272" s="179"/>
      <c r="E272" s="180"/>
      <c r="F272" s="155" t="s">
        <v>668</v>
      </c>
      <c r="G272" s="148">
        <v>26</v>
      </c>
      <c r="H272" s="148">
        <v>24</v>
      </c>
      <c r="I272" s="148">
        <v>20</v>
      </c>
      <c r="J272" s="155">
        <f t="shared" si="32"/>
        <v>70</v>
      </c>
      <c r="K272" s="164"/>
      <c r="L272" s="161"/>
    </row>
    <row r="273" spans="1:12" s="146" customFormat="1" ht="36" customHeight="1">
      <c r="A273" s="155">
        <v>3</v>
      </c>
      <c r="B273" s="148" t="s">
        <v>656</v>
      </c>
      <c r="C273" s="178" t="s">
        <v>663</v>
      </c>
      <c r="D273" s="179"/>
      <c r="E273" s="180"/>
      <c r="F273" s="155" t="s">
        <v>668</v>
      </c>
      <c r="G273" s="148" t="s">
        <v>652</v>
      </c>
      <c r="H273" s="148">
        <v>18</v>
      </c>
      <c r="I273" s="148" t="s">
        <v>652</v>
      </c>
      <c r="J273" s="155">
        <f t="shared" si="32"/>
        <v>18</v>
      </c>
      <c r="K273" s="164"/>
      <c r="L273" s="161"/>
    </row>
    <row r="274" spans="1:12" s="146" customFormat="1" ht="36.75" customHeight="1">
      <c r="A274" s="155">
        <v>4</v>
      </c>
      <c r="B274" s="148" t="s">
        <v>657</v>
      </c>
      <c r="C274" s="178" t="s">
        <v>662</v>
      </c>
      <c r="D274" s="179"/>
      <c r="E274" s="180"/>
      <c r="F274" s="155" t="s">
        <v>705</v>
      </c>
      <c r="G274" s="148">
        <v>66.3</v>
      </c>
      <c r="H274" s="148">
        <v>243.8</v>
      </c>
      <c r="I274" s="148">
        <v>141.80000000000001</v>
      </c>
      <c r="J274" s="155">
        <f t="shared" si="32"/>
        <v>451.90000000000003</v>
      </c>
      <c r="K274" s="164"/>
      <c r="L274" s="161"/>
    </row>
    <row r="275" spans="1:12" s="146" customFormat="1" ht="36.75" customHeight="1">
      <c r="A275" s="155">
        <v>5</v>
      </c>
      <c r="B275" s="148" t="s">
        <v>658</v>
      </c>
      <c r="C275" s="178" t="s">
        <v>665</v>
      </c>
      <c r="D275" s="179"/>
      <c r="E275" s="180"/>
      <c r="F275" s="155" t="s">
        <v>705</v>
      </c>
      <c r="G275" s="148">
        <v>95.1</v>
      </c>
      <c r="H275" s="148">
        <v>53.4</v>
      </c>
      <c r="I275" s="148">
        <v>106.9</v>
      </c>
      <c r="J275" s="155">
        <f t="shared" si="32"/>
        <v>255.4</v>
      </c>
      <c r="K275" s="164"/>
      <c r="L275" s="161"/>
    </row>
    <row r="276" spans="1:12" s="146" customFormat="1" ht="35.25" customHeight="1">
      <c r="A276" s="155">
        <v>6</v>
      </c>
      <c r="B276" s="148" t="s">
        <v>659</v>
      </c>
      <c r="C276" s="178" t="s">
        <v>669</v>
      </c>
      <c r="D276" s="179"/>
      <c r="E276" s="180"/>
      <c r="F276" s="155" t="s">
        <v>668</v>
      </c>
      <c r="G276" s="148">
        <v>1</v>
      </c>
      <c r="H276" s="148">
        <v>2</v>
      </c>
      <c r="I276" s="148">
        <v>1</v>
      </c>
      <c r="J276" s="155">
        <f t="shared" si="32"/>
        <v>4</v>
      </c>
      <c r="K276" s="164"/>
      <c r="L276" s="161"/>
    </row>
    <row r="277" spans="1:12" s="146" customFormat="1" ht="36" customHeight="1">
      <c r="A277" s="155">
        <v>7</v>
      </c>
      <c r="B277" s="148" t="s">
        <v>667</v>
      </c>
      <c r="C277" s="178" t="s">
        <v>670</v>
      </c>
      <c r="D277" s="179"/>
      <c r="E277" s="180"/>
      <c r="F277" s="155" t="s">
        <v>668</v>
      </c>
      <c r="G277" s="148">
        <v>7</v>
      </c>
      <c r="H277" s="148">
        <v>7</v>
      </c>
      <c r="I277" s="148">
        <v>10</v>
      </c>
      <c r="J277" s="155">
        <f t="shared" si="32"/>
        <v>24</v>
      </c>
      <c r="K277" s="164"/>
      <c r="L277" s="161"/>
    </row>
    <row r="278" spans="1:12" s="146" customFormat="1" ht="34.5" customHeight="1">
      <c r="A278" s="155">
        <v>8</v>
      </c>
      <c r="B278" s="148" t="s">
        <v>660</v>
      </c>
      <c r="C278" s="178" t="s">
        <v>666</v>
      </c>
      <c r="D278" s="179"/>
      <c r="E278" s="180"/>
      <c r="F278" s="155" t="s">
        <v>668</v>
      </c>
      <c r="G278" s="148" t="s">
        <v>652</v>
      </c>
      <c r="H278" s="148">
        <v>3</v>
      </c>
      <c r="I278" s="148">
        <v>3</v>
      </c>
      <c r="J278" s="155">
        <f t="shared" si="32"/>
        <v>6</v>
      </c>
      <c r="K278" s="164"/>
      <c r="L278" s="161"/>
    </row>
    <row r="279" spans="1:12" s="146" customFormat="1" ht="46.5" customHeight="1">
      <c r="A279" s="147">
        <v>9</v>
      </c>
      <c r="B279" s="148" t="s">
        <v>672</v>
      </c>
      <c r="C279" s="178" t="s">
        <v>673</v>
      </c>
      <c r="D279" s="179"/>
      <c r="E279" s="180"/>
      <c r="F279" s="155" t="s">
        <v>668</v>
      </c>
      <c r="G279" s="148">
        <v>1</v>
      </c>
      <c r="H279" s="148">
        <v>3</v>
      </c>
      <c r="I279" s="148">
        <v>3</v>
      </c>
      <c r="J279" s="155">
        <f t="shared" si="32"/>
        <v>7</v>
      </c>
      <c r="K279" s="164"/>
      <c r="L279" s="161"/>
    </row>
    <row r="280" spans="1:12" s="146" customFormat="1" ht="46.5" customHeight="1">
      <c r="A280" s="155">
        <v>10</v>
      </c>
      <c r="B280" s="148" t="s">
        <v>718</v>
      </c>
      <c r="C280" s="178" t="s">
        <v>674</v>
      </c>
      <c r="D280" s="179"/>
      <c r="E280" s="180"/>
      <c r="F280" s="155" t="s">
        <v>668</v>
      </c>
      <c r="G280" s="148">
        <v>1</v>
      </c>
      <c r="H280" s="148">
        <v>1</v>
      </c>
      <c r="I280" s="148" t="s">
        <v>652</v>
      </c>
      <c r="J280" s="155">
        <f t="shared" si="32"/>
        <v>2</v>
      </c>
      <c r="K280" s="164"/>
      <c r="L280" s="161"/>
    </row>
    <row r="281" spans="1:12" s="146" customFormat="1" ht="46.5" customHeight="1">
      <c r="A281" s="155">
        <v>11</v>
      </c>
      <c r="B281" s="148" t="s">
        <v>719</v>
      </c>
      <c r="C281" s="178" t="s">
        <v>675</v>
      </c>
      <c r="D281" s="179"/>
      <c r="E281" s="180"/>
      <c r="F281" s="155" t="s">
        <v>668</v>
      </c>
      <c r="G281" s="148">
        <v>4</v>
      </c>
      <c r="H281" s="148">
        <v>3</v>
      </c>
      <c r="I281" s="148" t="s">
        <v>652</v>
      </c>
      <c r="J281" s="155">
        <f t="shared" si="32"/>
        <v>7</v>
      </c>
      <c r="K281" s="164"/>
      <c r="L281" s="161"/>
    </row>
    <row r="282" spans="1:12" s="146" customFormat="1" ht="46.5" customHeight="1">
      <c r="A282" s="155">
        <v>12</v>
      </c>
      <c r="B282" s="148" t="s">
        <v>720</v>
      </c>
      <c r="C282" s="178" t="s">
        <v>725</v>
      </c>
      <c r="D282" s="179"/>
      <c r="E282" s="180"/>
      <c r="F282" s="155" t="s">
        <v>668</v>
      </c>
      <c r="G282" s="148">
        <v>4</v>
      </c>
      <c r="H282" s="148" t="s">
        <v>652</v>
      </c>
      <c r="I282" s="148">
        <v>2</v>
      </c>
      <c r="J282" s="155">
        <f t="shared" si="32"/>
        <v>6</v>
      </c>
      <c r="K282" s="164"/>
      <c r="L282" s="161"/>
    </row>
    <row r="283" spans="1:12" s="146" customFormat="1" ht="46.5" customHeight="1">
      <c r="A283" s="147">
        <v>13</v>
      </c>
      <c r="B283" s="148" t="s">
        <v>726</v>
      </c>
      <c r="C283" s="178" t="s">
        <v>671</v>
      </c>
      <c r="D283" s="179"/>
      <c r="E283" s="180"/>
      <c r="F283" s="155" t="s">
        <v>668</v>
      </c>
      <c r="G283" s="149">
        <v>3</v>
      </c>
      <c r="H283" s="149">
        <v>5</v>
      </c>
      <c r="I283" s="149">
        <v>5</v>
      </c>
      <c r="J283" s="155">
        <f t="shared" si="32"/>
        <v>13</v>
      </c>
      <c r="K283" s="164"/>
      <c r="L283" s="161"/>
    </row>
    <row r="284" spans="1:12" s="146" customFormat="1" ht="63" customHeight="1">
      <c r="A284" s="147">
        <v>14</v>
      </c>
      <c r="B284" s="148" t="s">
        <v>754</v>
      </c>
      <c r="C284" s="178" t="s">
        <v>755</v>
      </c>
      <c r="D284" s="179"/>
      <c r="E284" s="180"/>
      <c r="F284" s="155" t="s">
        <v>668</v>
      </c>
      <c r="G284" s="149">
        <v>5</v>
      </c>
      <c r="H284" s="149">
        <v>10</v>
      </c>
      <c r="I284" s="149">
        <v>8</v>
      </c>
      <c r="J284" s="155">
        <f t="shared" si="32"/>
        <v>23</v>
      </c>
      <c r="K284" s="164"/>
      <c r="L284" s="161"/>
    </row>
    <row r="285" spans="1:12" s="146" customFormat="1" ht="30.75" customHeight="1">
      <c r="A285" s="205"/>
      <c r="B285" s="206"/>
      <c r="C285" s="206"/>
      <c r="D285" s="206"/>
      <c r="E285" s="206"/>
      <c r="F285" s="206"/>
      <c r="G285" s="206"/>
      <c r="H285" s="206"/>
      <c r="I285" s="206"/>
      <c r="J285" s="207"/>
      <c r="K285" s="165" t="s">
        <v>682</v>
      </c>
      <c r="L285" s="160"/>
    </row>
    <row r="286" spans="1:12" s="146" customFormat="1" ht="33.75" customHeight="1">
      <c r="A286" s="188" t="s">
        <v>750</v>
      </c>
      <c r="B286" s="189"/>
      <c r="C286" s="189"/>
      <c r="D286" s="189"/>
      <c r="E286" s="189"/>
      <c r="F286" s="189"/>
      <c r="G286" s="189"/>
      <c r="H286" s="189"/>
      <c r="I286" s="189"/>
      <c r="J286" s="189"/>
      <c r="K286" s="189"/>
      <c r="L286" s="190"/>
    </row>
    <row r="287" spans="1:12" s="146" customFormat="1" ht="13.5">
      <c r="A287" s="198"/>
      <c r="B287" s="198"/>
      <c r="C287" s="198"/>
      <c r="D287" s="198"/>
      <c r="E287" s="198"/>
      <c r="F287" s="198"/>
      <c r="G287" s="198"/>
      <c r="H287" s="198"/>
      <c r="I287" s="198"/>
      <c r="J287" s="198"/>
      <c r="K287" s="198"/>
      <c r="L287" s="198"/>
    </row>
    <row r="288" spans="1:12" s="146" customFormat="1" ht="27.75" customHeight="1">
      <c r="A288" s="194" t="s">
        <v>745</v>
      </c>
      <c r="B288" s="195"/>
      <c r="C288" s="195"/>
      <c r="D288" s="195"/>
      <c r="E288" s="195"/>
      <c r="F288" s="195"/>
      <c r="G288" s="195"/>
      <c r="H288" s="195"/>
      <c r="I288" s="195"/>
      <c r="J288" s="195"/>
      <c r="K288" s="195"/>
      <c r="L288" s="196"/>
    </row>
    <row r="289" spans="1:12" s="146" customFormat="1" ht="46.5" customHeight="1">
      <c r="A289" s="155">
        <v>1</v>
      </c>
      <c r="B289" s="148" t="s">
        <v>683</v>
      </c>
      <c r="C289" s="178" t="s">
        <v>701</v>
      </c>
      <c r="D289" s="179"/>
      <c r="E289" s="180"/>
      <c r="F289" s="155" t="s">
        <v>668</v>
      </c>
      <c r="G289" s="148">
        <v>3</v>
      </c>
      <c r="H289" s="148">
        <v>2</v>
      </c>
      <c r="I289" s="148">
        <v>1</v>
      </c>
      <c r="J289" s="155">
        <f t="shared" ref="J289:J299" si="33">SUM(G289,H289,I289)</f>
        <v>6</v>
      </c>
      <c r="K289" s="164"/>
      <c r="L289" s="161"/>
    </row>
    <row r="290" spans="1:12" s="146" customFormat="1" ht="46.5" customHeight="1">
      <c r="A290" s="155">
        <v>2</v>
      </c>
      <c r="B290" s="148" t="s">
        <v>684</v>
      </c>
      <c r="C290" s="178" t="s">
        <v>710</v>
      </c>
      <c r="D290" s="179"/>
      <c r="E290" s="180"/>
      <c r="F290" s="155" t="s">
        <v>668</v>
      </c>
      <c r="G290" s="148">
        <v>2</v>
      </c>
      <c r="H290" s="148">
        <v>0</v>
      </c>
      <c r="I290" s="148">
        <v>0</v>
      </c>
      <c r="J290" s="155">
        <f t="shared" si="33"/>
        <v>2</v>
      </c>
      <c r="K290" s="164"/>
      <c r="L290" s="161"/>
    </row>
    <row r="291" spans="1:12" s="146" customFormat="1" ht="65.25" customHeight="1">
      <c r="A291" s="155">
        <v>3</v>
      </c>
      <c r="B291" s="148" t="s">
        <v>686</v>
      </c>
      <c r="C291" s="178" t="s">
        <v>685</v>
      </c>
      <c r="D291" s="179"/>
      <c r="E291" s="180"/>
      <c r="F291" s="155" t="s">
        <v>668</v>
      </c>
      <c r="G291" s="148">
        <v>2</v>
      </c>
      <c r="H291" s="148">
        <v>18</v>
      </c>
      <c r="I291" s="148" t="s">
        <v>652</v>
      </c>
      <c r="J291" s="155">
        <f t="shared" si="33"/>
        <v>20</v>
      </c>
      <c r="K291" s="164"/>
      <c r="L291" s="161"/>
    </row>
    <row r="292" spans="1:12" s="146" customFormat="1" ht="65.25" customHeight="1">
      <c r="A292" s="155">
        <v>4</v>
      </c>
      <c r="B292" s="148" t="s">
        <v>687</v>
      </c>
      <c r="C292" s="178" t="s">
        <v>688</v>
      </c>
      <c r="D292" s="179"/>
      <c r="E292" s="180"/>
      <c r="F292" s="155" t="s">
        <v>668</v>
      </c>
      <c r="G292" s="148" t="s">
        <v>652</v>
      </c>
      <c r="H292" s="148">
        <v>9</v>
      </c>
      <c r="I292" s="148" t="s">
        <v>652</v>
      </c>
      <c r="J292" s="155">
        <f t="shared" si="33"/>
        <v>9</v>
      </c>
      <c r="K292" s="164"/>
      <c r="L292" s="161"/>
    </row>
    <row r="293" spans="1:12" s="146" customFormat="1" ht="76.5" customHeight="1">
      <c r="A293" s="155">
        <v>5</v>
      </c>
      <c r="B293" s="148" t="s">
        <v>690</v>
      </c>
      <c r="C293" s="178" t="s">
        <v>689</v>
      </c>
      <c r="D293" s="179"/>
      <c r="E293" s="180"/>
      <c r="F293" s="155" t="s">
        <v>668</v>
      </c>
      <c r="G293" s="148">
        <v>4</v>
      </c>
      <c r="H293" s="148">
        <v>3</v>
      </c>
      <c r="I293" s="148" t="s">
        <v>652</v>
      </c>
      <c r="J293" s="155">
        <f t="shared" si="33"/>
        <v>7</v>
      </c>
      <c r="K293" s="164"/>
      <c r="L293" s="161"/>
    </row>
    <row r="294" spans="1:12" s="146" customFormat="1" ht="60" customHeight="1">
      <c r="A294" s="155">
        <v>6</v>
      </c>
      <c r="B294" s="148" t="s">
        <v>691</v>
      </c>
      <c r="C294" s="178" t="s">
        <v>692</v>
      </c>
      <c r="D294" s="179"/>
      <c r="E294" s="180"/>
      <c r="F294" s="155" t="s">
        <v>668</v>
      </c>
      <c r="G294" s="148" t="s">
        <v>652</v>
      </c>
      <c r="H294" s="148">
        <v>6</v>
      </c>
      <c r="I294" s="148">
        <v>1</v>
      </c>
      <c r="J294" s="155">
        <f t="shared" si="33"/>
        <v>7</v>
      </c>
      <c r="K294" s="164"/>
      <c r="L294" s="161"/>
    </row>
    <row r="295" spans="1:12" s="146" customFormat="1" ht="46.5" customHeight="1">
      <c r="A295" s="155">
        <v>7</v>
      </c>
      <c r="B295" s="148" t="s">
        <v>693</v>
      </c>
      <c r="C295" s="178" t="s">
        <v>694</v>
      </c>
      <c r="D295" s="179"/>
      <c r="E295" s="180"/>
      <c r="F295" s="155" t="s">
        <v>668</v>
      </c>
      <c r="G295" s="148">
        <v>80</v>
      </c>
      <c r="H295" s="148" t="s">
        <v>652</v>
      </c>
      <c r="I295" s="148" t="s">
        <v>652</v>
      </c>
      <c r="J295" s="155">
        <f t="shared" si="33"/>
        <v>80</v>
      </c>
      <c r="K295" s="164"/>
      <c r="L295" s="161"/>
    </row>
    <row r="296" spans="1:12" s="146" customFormat="1" ht="46.5" customHeight="1">
      <c r="A296" s="155">
        <v>8</v>
      </c>
      <c r="B296" s="148" t="s">
        <v>697</v>
      </c>
      <c r="C296" s="178" t="s">
        <v>698</v>
      </c>
      <c r="D296" s="179"/>
      <c r="E296" s="180"/>
      <c r="F296" s="155" t="s">
        <v>668</v>
      </c>
      <c r="G296" s="148" t="s">
        <v>652</v>
      </c>
      <c r="H296" s="148">
        <v>6</v>
      </c>
      <c r="I296" s="148" t="s">
        <v>652</v>
      </c>
      <c r="J296" s="155">
        <f t="shared" si="33"/>
        <v>6</v>
      </c>
      <c r="K296" s="164"/>
      <c r="L296" s="161"/>
    </row>
    <row r="297" spans="1:12" s="146" customFormat="1" ht="46.5" customHeight="1">
      <c r="A297" s="147">
        <v>9</v>
      </c>
      <c r="B297" s="148" t="s">
        <v>695</v>
      </c>
      <c r="C297" s="178" t="s">
        <v>699</v>
      </c>
      <c r="D297" s="179"/>
      <c r="E297" s="180"/>
      <c r="F297" s="155" t="s">
        <v>668</v>
      </c>
      <c r="G297" s="148" t="s">
        <v>652</v>
      </c>
      <c r="H297" s="148" t="s">
        <v>652</v>
      </c>
      <c r="I297" s="148">
        <v>1</v>
      </c>
      <c r="J297" s="155">
        <f t="shared" si="33"/>
        <v>1</v>
      </c>
      <c r="K297" s="164"/>
      <c r="L297" s="161"/>
    </row>
    <row r="298" spans="1:12" s="146" customFormat="1" ht="46.5" customHeight="1">
      <c r="A298" s="155">
        <v>10</v>
      </c>
      <c r="B298" s="148" t="s">
        <v>696</v>
      </c>
      <c r="C298" s="178" t="s">
        <v>700</v>
      </c>
      <c r="D298" s="179"/>
      <c r="E298" s="180"/>
      <c r="F298" s="155" t="s">
        <v>668</v>
      </c>
      <c r="G298" s="148" t="s">
        <v>652</v>
      </c>
      <c r="H298" s="148" t="s">
        <v>652</v>
      </c>
      <c r="I298" s="148">
        <v>4</v>
      </c>
      <c r="J298" s="155">
        <f t="shared" si="33"/>
        <v>4</v>
      </c>
      <c r="K298" s="164"/>
      <c r="L298" s="161"/>
    </row>
    <row r="299" spans="1:12" s="146" customFormat="1" ht="68.25" customHeight="1">
      <c r="A299" s="155">
        <v>11</v>
      </c>
      <c r="B299" s="148" t="s">
        <v>703</v>
      </c>
      <c r="C299" s="178" t="s">
        <v>702</v>
      </c>
      <c r="D299" s="179"/>
      <c r="E299" s="180"/>
      <c r="F299" s="155" t="s">
        <v>668</v>
      </c>
      <c r="G299" s="148">
        <v>1</v>
      </c>
      <c r="H299" s="148" t="s">
        <v>652</v>
      </c>
      <c r="I299" s="148" t="s">
        <v>652</v>
      </c>
      <c r="J299" s="155">
        <f t="shared" si="33"/>
        <v>1</v>
      </c>
      <c r="K299" s="164"/>
      <c r="L299" s="161"/>
    </row>
    <row r="300" spans="1:12" s="146" customFormat="1" ht="32.25" customHeight="1">
      <c r="A300" s="205"/>
      <c r="B300" s="206"/>
      <c r="C300" s="206"/>
      <c r="D300" s="206"/>
      <c r="E300" s="206"/>
      <c r="F300" s="206"/>
      <c r="G300" s="206"/>
      <c r="H300" s="206"/>
      <c r="I300" s="206"/>
      <c r="J300" s="207"/>
      <c r="K300" s="165" t="s">
        <v>682</v>
      </c>
      <c r="L300" s="160"/>
    </row>
    <row r="301" spans="1:12" s="146" customFormat="1" ht="13.5">
      <c r="A301" s="191"/>
      <c r="B301" s="192"/>
      <c r="C301" s="192"/>
      <c r="D301" s="192"/>
      <c r="E301" s="192"/>
      <c r="F301" s="192"/>
      <c r="G301" s="192"/>
      <c r="H301" s="192"/>
      <c r="I301" s="192"/>
      <c r="J301" s="192"/>
      <c r="K301" s="192"/>
      <c r="L301" s="193"/>
    </row>
    <row r="302" spans="1:12" s="146" customFormat="1" ht="20.25" customHeight="1">
      <c r="A302" s="194" t="s">
        <v>704</v>
      </c>
      <c r="B302" s="195"/>
      <c r="C302" s="195"/>
      <c r="D302" s="195"/>
      <c r="E302" s="195"/>
      <c r="F302" s="195"/>
      <c r="G302" s="195"/>
      <c r="H302" s="195"/>
      <c r="I302" s="195"/>
      <c r="J302" s="195"/>
      <c r="K302" s="195"/>
      <c r="L302" s="196"/>
    </row>
    <row r="303" spans="1:12" s="146" customFormat="1" ht="46.5" customHeight="1">
      <c r="A303" s="155">
        <v>1</v>
      </c>
      <c r="B303" s="148" t="s">
        <v>706</v>
      </c>
      <c r="C303" s="178" t="s">
        <v>721</v>
      </c>
      <c r="D303" s="179"/>
      <c r="E303" s="180"/>
      <c r="F303" s="154" t="s">
        <v>21</v>
      </c>
      <c r="G303" s="148">
        <v>196.8</v>
      </c>
      <c r="H303" s="148">
        <v>400</v>
      </c>
      <c r="I303" s="148" t="s">
        <v>652</v>
      </c>
      <c r="J303" s="155">
        <f>SUM(G303,H303,I303)</f>
        <v>596.79999999999995</v>
      </c>
      <c r="K303" s="164"/>
      <c r="L303" s="161"/>
    </row>
    <row r="304" spans="1:12" s="146" customFormat="1" ht="46.5" customHeight="1">
      <c r="A304" s="155">
        <v>2</v>
      </c>
      <c r="B304" s="148" t="s">
        <v>707</v>
      </c>
      <c r="C304" s="178" t="s">
        <v>722</v>
      </c>
      <c r="D304" s="179"/>
      <c r="E304" s="180"/>
      <c r="F304" s="154" t="s">
        <v>21</v>
      </c>
      <c r="G304" s="148" t="s">
        <v>652</v>
      </c>
      <c r="H304" s="148">
        <v>168</v>
      </c>
      <c r="I304" s="148" t="s">
        <v>652</v>
      </c>
      <c r="J304" s="155">
        <f>SUM(G304,H304,I304)</f>
        <v>168</v>
      </c>
      <c r="K304" s="164"/>
      <c r="L304" s="161"/>
    </row>
    <row r="305" spans="1:12" s="146" customFormat="1" ht="46.5" customHeight="1">
      <c r="A305" s="155">
        <v>3</v>
      </c>
      <c r="B305" s="148" t="s">
        <v>708</v>
      </c>
      <c r="C305" s="178" t="s">
        <v>723</v>
      </c>
      <c r="D305" s="179"/>
      <c r="E305" s="180"/>
      <c r="F305" s="154" t="s">
        <v>21</v>
      </c>
      <c r="G305" s="148" t="s">
        <v>652</v>
      </c>
      <c r="H305" s="148" t="s">
        <v>652</v>
      </c>
      <c r="I305" s="148">
        <v>423</v>
      </c>
      <c r="J305" s="155">
        <f>SUM(G305,H305,I305)</f>
        <v>423</v>
      </c>
      <c r="K305" s="164"/>
      <c r="L305" s="161"/>
    </row>
    <row r="306" spans="1:12" s="146" customFormat="1" ht="46.5" customHeight="1">
      <c r="A306" s="155">
        <v>4</v>
      </c>
      <c r="B306" s="148" t="s">
        <v>709</v>
      </c>
      <c r="C306" s="178" t="s">
        <v>724</v>
      </c>
      <c r="D306" s="179"/>
      <c r="E306" s="180"/>
      <c r="F306" s="154" t="s">
        <v>21</v>
      </c>
      <c r="G306" s="148" t="s">
        <v>652</v>
      </c>
      <c r="H306" s="148" t="s">
        <v>652</v>
      </c>
      <c r="I306" s="148">
        <v>423</v>
      </c>
      <c r="J306" s="155">
        <f>SUM(G306,H306,I306)</f>
        <v>423</v>
      </c>
      <c r="K306" s="164"/>
      <c r="L306" s="161"/>
    </row>
    <row r="307" spans="1:12" s="146" customFormat="1" ht="26.25" customHeight="1">
      <c r="A307" s="205"/>
      <c r="B307" s="206"/>
      <c r="C307" s="206"/>
      <c r="D307" s="206"/>
      <c r="E307" s="206"/>
      <c r="F307" s="206"/>
      <c r="G307" s="206"/>
      <c r="H307" s="206"/>
      <c r="I307" s="206"/>
      <c r="J307" s="207"/>
      <c r="K307" s="165" t="s">
        <v>682</v>
      </c>
      <c r="L307" s="160"/>
    </row>
    <row r="308" spans="1:12" s="146" customFormat="1" ht="13.5">
      <c r="A308" s="191"/>
      <c r="B308" s="192"/>
      <c r="C308" s="192"/>
      <c r="D308" s="192"/>
      <c r="E308" s="192"/>
      <c r="F308" s="192"/>
      <c r="G308" s="192"/>
      <c r="H308" s="192"/>
      <c r="I308" s="192"/>
      <c r="J308" s="192"/>
      <c r="K308" s="192"/>
      <c r="L308" s="193"/>
    </row>
    <row r="309" spans="1:12" s="146" customFormat="1" ht="21.75" customHeight="1">
      <c r="A309" s="194" t="s">
        <v>712</v>
      </c>
      <c r="B309" s="195"/>
      <c r="C309" s="195"/>
      <c r="D309" s="195"/>
      <c r="E309" s="195"/>
      <c r="F309" s="195"/>
      <c r="G309" s="195"/>
      <c r="H309" s="195"/>
      <c r="I309" s="195"/>
      <c r="J309" s="195"/>
      <c r="K309" s="195"/>
      <c r="L309" s="196"/>
    </row>
    <row r="310" spans="1:12" s="146" customFormat="1" ht="72.75" customHeight="1">
      <c r="A310" s="155">
        <v>1</v>
      </c>
      <c r="B310" s="148" t="s">
        <v>713</v>
      </c>
      <c r="C310" s="178" t="s">
        <v>711</v>
      </c>
      <c r="D310" s="179"/>
      <c r="E310" s="180"/>
      <c r="F310" s="154" t="s">
        <v>668</v>
      </c>
      <c r="G310" s="148">
        <v>1</v>
      </c>
      <c r="H310" s="148">
        <v>1</v>
      </c>
      <c r="I310" s="148" t="s">
        <v>652</v>
      </c>
      <c r="J310" s="155">
        <f>SUM(G310,H310,I310)</f>
        <v>2</v>
      </c>
      <c r="K310" s="164"/>
      <c r="L310" s="161"/>
    </row>
    <row r="311" spans="1:12" s="146" customFormat="1" ht="52.5" customHeight="1">
      <c r="A311" s="155">
        <v>2</v>
      </c>
      <c r="B311" s="148" t="s">
        <v>731</v>
      </c>
      <c r="C311" s="178" t="s">
        <v>732</v>
      </c>
      <c r="D311" s="179"/>
      <c r="E311" s="180"/>
      <c r="F311" s="154" t="s">
        <v>668</v>
      </c>
      <c r="G311" s="148">
        <v>2</v>
      </c>
      <c r="H311" s="148"/>
      <c r="I311" s="148">
        <v>3</v>
      </c>
      <c r="J311" s="155">
        <v>5</v>
      </c>
      <c r="K311" s="164"/>
      <c r="L311" s="161"/>
    </row>
    <row r="312" spans="1:12" s="146" customFormat="1" ht="46.5" customHeight="1">
      <c r="A312" s="155">
        <v>3</v>
      </c>
      <c r="B312" s="148" t="s">
        <v>715</v>
      </c>
      <c r="C312" s="178" t="s">
        <v>714</v>
      </c>
      <c r="D312" s="179"/>
      <c r="E312" s="180"/>
      <c r="F312" s="154" t="s">
        <v>668</v>
      </c>
      <c r="G312" s="148">
        <v>6</v>
      </c>
      <c r="H312" s="148">
        <v>4</v>
      </c>
      <c r="I312" s="148" t="s">
        <v>652</v>
      </c>
      <c r="J312" s="155">
        <f>SUM(G312,H312,I312)</f>
        <v>10</v>
      </c>
      <c r="K312" s="164"/>
      <c r="L312" s="161"/>
    </row>
    <row r="313" spans="1:12" s="146" customFormat="1" ht="62.25" customHeight="1">
      <c r="A313" s="155">
        <v>4</v>
      </c>
      <c r="B313" s="148" t="s">
        <v>717</v>
      </c>
      <c r="C313" s="178" t="s">
        <v>716</v>
      </c>
      <c r="D313" s="179"/>
      <c r="E313" s="180"/>
      <c r="F313" s="154" t="s">
        <v>668</v>
      </c>
      <c r="G313" s="148">
        <v>1</v>
      </c>
      <c r="H313" s="148" t="s">
        <v>652</v>
      </c>
      <c r="I313" s="148" t="s">
        <v>652</v>
      </c>
      <c r="J313" s="155">
        <f>SUM(G313,H313,I313)</f>
        <v>1</v>
      </c>
      <c r="K313" s="164"/>
      <c r="L313" s="161"/>
    </row>
    <row r="314" spans="1:12" s="146" customFormat="1" ht="25.5" customHeight="1">
      <c r="A314" s="205"/>
      <c r="B314" s="206"/>
      <c r="C314" s="206"/>
      <c r="D314" s="206"/>
      <c r="E314" s="206"/>
      <c r="F314" s="206"/>
      <c r="G314" s="206"/>
      <c r="H314" s="206"/>
      <c r="I314" s="206"/>
      <c r="J314" s="207"/>
      <c r="K314" s="165" t="s">
        <v>682</v>
      </c>
      <c r="L314" s="160"/>
    </row>
    <row r="315" spans="1:12" s="146" customFormat="1" ht="24.75" customHeight="1">
      <c r="A315" s="197" t="s">
        <v>749</v>
      </c>
      <c r="B315" s="189"/>
      <c r="C315" s="189"/>
      <c r="D315" s="189"/>
      <c r="E315" s="189"/>
      <c r="F315" s="189"/>
      <c r="G315" s="189"/>
      <c r="H315" s="189"/>
      <c r="I315" s="189"/>
      <c r="J315" s="189"/>
      <c r="K315" s="189"/>
      <c r="L315" s="190"/>
    </row>
    <row r="316" spans="1:12" s="146" customFormat="1" ht="13.5">
      <c r="A316" s="191"/>
      <c r="B316" s="192"/>
      <c r="C316" s="192"/>
      <c r="D316" s="192"/>
      <c r="E316" s="192"/>
      <c r="F316" s="192"/>
      <c r="G316" s="192"/>
      <c r="H316" s="192"/>
      <c r="I316" s="192"/>
      <c r="J316" s="192"/>
      <c r="K316" s="192"/>
      <c r="L316" s="193"/>
    </row>
    <row r="317" spans="1:12" s="146" customFormat="1" ht="24" customHeight="1">
      <c r="A317" s="194" t="s">
        <v>744</v>
      </c>
      <c r="B317" s="195"/>
      <c r="C317" s="195"/>
      <c r="D317" s="195"/>
      <c r="E317" s="195"/>
      <c r="F317" s="195"/>
      <c r="G317" s="195"/>
      <c r="H317" s="195"/>
      <c r="I317" s="195"/>
      <c r="J317" s="195"/>
      <c r="K317" s="195"/>
      <c r="L317" s="196"/>
    </row>
    <row r="318" spans="1:12" s="146" customFormat="1" ht="58.5" customHeight="1">
      <c r="A318" s="155">
        <v>1</v>
      </c>
      <c r="B318" s="148" t="s">
        <v>729</v>
      </c>
      <c r="C318" s="178" t="s">
        <v>728</v>
      </c>
      <c r="D318" s="179"/>
      <c r="E318" s="180"/>
      <c r="F318" s="154" t="s">
        <v>727</v>
      </c>
      <c r="G318" s="148">
        <v>11</v>
      </c>
      <c r="H318" s="148">
        <v>10</v>
      </c>
      <c r="I318" s="148">
        <v>5</v>
      </c>
      <c r="J318" s="155">
        <f>SUM(G318,H318,I318)</f>
        <v>26</v>
      </c>
      <c r="K318" s="164"/>
      <c r="L318" s="161"/>
    </row>
    <row r="319" spans="1:12" s="146" customFormat="1" ht="30" customHeight="1">
      <c r="A319" s="205"/>
      <c r="B319" s="206"/>
      <c r="C319" s="206"/>
      <c r="D319" s="206"/>
      <c r="E319" s="206"/>
      <c r="F319" s="206"/>
      <c r="G319" s="206"/>
      <c r="H319" s="206"/>
      <c r="I319" s="206"/>
      <c r="J319" s="207"/>
      <c r="K319" s="165" t="s">
        <v>682</v>
      </c>
      <c r="L319" s="160"/>
    </row>
    <row r="320" spans="1:12" s="146" customFormat="1" ht="13.5">
      <c r="A320" s="198"/>
      <c r="B320" s="198"/>
      <c r="C320" s="198"/>
      <c r="D320" s="198"/>
      <c r="E320" s="198"/>
      <c r="F320" s="198"/>
      <c r="G320" s="198"/>
      <c r="H320" s="198"/>
      <c r="I320" s="198"/>
      <c r="J320" s="198"/>
      <c r="K320" s="198"/>
      <c r="L320" s="198"/>
    </row>
    <row r="321" spans="1:12" s="146" customFormat="1" ht="27.75" customHeight="1">
      <c r="A321" s="194" t="s">
        <v>733</v>
      </c>
      <c r="B321" s="195"/>
      <c r="C321" s="195"/>
      <c r="D321" s="195"/>
      <c r="E321" s="195"/>
      <c r="F321" s="195"/>
      <c r="G321" s="195"/>
      <c r="H321" s="195"/>
      <c r="I321" s="195"/>
      <c r="J321" s="195"/>
      <c r="K321" s="195"/>
      <c r="L321" s="196"/>
    </row>
    <row r="322" spans="1:12" s="146" customFormat="1" ht="46.5" customHeight="1">
      <c r="A322" s="155">
        <v>1</v>
      </c>
      <c r="B322" s="148" t="s">
        <v>735</v>
      </c>
      <c r="C322" s="178" t="s">
        <v>734</v>
      </c>
      <c r="D322" s="179"/>
      <c r="E322" s="180"/>
      <c r="F322" s="154" t="s">
        <v>727</v>
      </c>
      <c r="G322" s="148" t="s">
        <v>653</v>
      </c>
      <c r="H322" s="148" t="s">
        <v>653</v>
      </c>
      <c r="I322" s="148" t="s">
        <v>653</v>
      </c>
      <c r="J322" s="155" t="s">
        <v>727</v>
      </c>
      <c r="K322" s="164"/>
      <c r="L322" s="161"/>
    </row>
    <row r="323" spans="1:12" s="146" customFormat="1" ht="46.5" customHeight="1">
      <c r="A323" s="155">
        <v>2</v>
      </c>
      <c r="B323" s="148" t="s">
        <v>737</v>
      </c>
      <c r="C323" s="178" t="s">
        <v>738</v>
      </c>
      <c r="D323" s="179"/>
      <c r="E323" s="180"/>
      <c r="F323" s="154" t="s">
        <v>727</v>
      </c>
      <c r="G323" s="148" t="s">
        <v>653</v>
      </c>
      <c r="H323" s="148" t="s">
        <v>653</v>
      </c>
      <c r="I323" s="148" t="s">
        <v>653</v>
      </c>
      <c r="J323" s="155" t="s">
        <v>727</v>
      </c>
      <c r="K323" s="164"/>
      <c r="L323" s="161"/>
    </row>
    <row r="324" spans="1:12" s="146" customFormat="1" ht="46.5" customHeight="1">
      <c r="A324" s="155">
        <v>3</v>
      </c>
      <c r="B324" s="148" t="s">
        <v>742</v>
      </c>
      <c r="C324" s="178" t="s">
        <v>739</v>
      </c>
      <c r="D324" s="179"/>
      <c r="E324" s="180"/>
      <c r="F324" s="154" t="s">
        <v>727</v>
      </c>
      <c r="G324" s="148" t="s">
        <v>653</v>
      </c>
      <c r="H324" s="148" t="s">
        <v>653</v>
      </c>
      <c r="I324" s="148" t="s">
        <v>653</v>
      </c>
      <c r="J324" s="155" t="s">
        <v>727</v>
      </c>
      <c r="K324" s="164"/>
      <c r="L324" s="161"/>
    </row>
    <row r="325" spans="1:12" s="146" customFormat="1" ht="46.5" customHeight="1">
      <c r="A325" s="155">
        <v>4</v>
      </c>
      <c r="B325" s="148" t="s">
        <v>736</v>
      </c>
      <c r="C325" s="178" t="s">
        <v>740</v>
      </c>
      <c r="D325" s="179"/>
      <c r="E325" s="180"/>
      <c r="F325" s="154" t="s">
        <v>727</v>
      </c>
      <c r="G325" s="148" t="s">
        <v>653</v>
      </c>
      <c r="H325" s="148" t="s">
        <v>653</v>
      </c>
      <c r="I325" s="148" t="s">
        <v>653</v>
      </c>
      <c r="J325" s="155" t="s">
        <v>727</v>
      </c>
      <c r="K325" s="164"/>
      <c r="L325" s="161"/>
    </row>
    <row r="326" spans="1:12" s="146" customFormat="1" ht="28.5" customHeight="1">
      <c r="A326" s="205"/>
      <c r="B326" s="206"/>
      <c r="C326" s="206"/>
      <c r="D326" s="206"/>
      <c r="E326" s="206"/>
      <c r="F326" s="206"/>
      <c r="G326" s="206"/>
      <c r="H326" s="206"/>
      <c r="I326" s="206"/>
      <c r="J326" s="207"/>
      <c r="K326" s="165" t="s">
        <v>682</v>
      </c>
      <c r="L326" s="160"/>
    </row>
    <row r="327" spans="1:12" s="146" customFormat="1" ht="36" customHeight="1">
      <c r="A327" s="197" t="s">
        <v>741</v>
      </c>
      <c r="B327" s="203"/>
      <c r="C327" s="203"/>
      <c r="D327" s="203"/>
      <c r="E327" s="203"/>
      <c r="F327" s="203"/>
      <c r="G327" s="203"/>
      <c r="H327" s="203"/>
      <c r="I327" s="203"/>
      <c r="J327" s="203"/>
      <c r="K327" s="203"/>
      <c r="L327" s="204"/>
    </row>
    <row r="328" spans="1:12" s="146" customFormat="1" ht="13.5">
      <c r="A328" s="200"/>
      <c r="B328" s="201"/>
      <c r="C328" s="201"/>
      <c r="D328" s="201"/>
      <c r="E328" s="201"/>
      <c r="F328" s="201"/>
      <c r="G328" s="201"/>
      <c r="H328" s="201"/>
      <c r="I328" s="201"/>
      <c r="J328" s="201"/>
      <c r="K328" s="201"/>
      <c r="L328" s="202"/>
    </row>
    <row r="329" spans="1:12" s="146" customFormat="1" ht="24.75" customHeight="1">
      <c r="A329" s="181" t="s">
        <v>39</v>
      </c>
      <c r="B329" s="182"/>
      <c r="C329" s="182"/>
      <c r="D329" s="182"/>
      <c r="E329" s="182"/>
      <c r="F329" s="182"/>
      <c r="G329" s="182"/>
      <c r="H329" s="182"/>
      <c r="I329" s="182"/>
      <c r="J329" s="182"/>
      <c r="K329" s="183"/>
      <c r="L329" s="162"/>
    </row>
    <row r="330" spans="1:12" s="166" customFormat="1" ht="29.25" customHeight="1">
      <c r="A330" s="208" t="s">
        <v>730</v>
      </c>
      <c r="B330" s="209"/>
      <c r="C330" s="184"/>
      <c r="D330" s="185"/>
      <c r="E330" s="185"/>
      <c r="F330" s="185"/>
      <c r="G330" s="185"/>
      <c r="H330" s="185"/>
      <c r="I330" s="185"/>
      <c r="J330" s="185"/>
      <c r="K330" s="185"/>
      <c r="L330" s="186"/>
    </row>
    <row r="331" spans="1:12" ht="35.1" customHeight="1">
      <c r="A331" s="167"/>
      <c r="B331" s="168"/>
      <c r="C331" s="169"/>
      <c r="D331" s="169"/>
      <c r="E331" s="169"/>
      <c r="F331" s="169"/>
      <c r="G331" s="169"/>
      <c r="H331" s="169"/>
      <c r="I331" s="169"/>
      <c r="J331" s="169"/>
      <c r="K331" s="169"/>
      <c r="L331" s="170"/>
    </row>
    <row r="332" spans="1:12">
      <c r="A332" s="249"/>
      <c r="B332" s="250"/>
      <c r="C332" s="250"/>
      <c r="D332" s="250"/>
      <c r="E332" s="250"/>
      <c r="F332" s="250"/>
      <c r="G332" s="250"/>
      <c r="H332" s="250"/>
      <c r="I332" s="250"/>
      <c r="J332" s="250"/>
      <c r="K332" s="250"/>
      <c r="L332" s="251"/>
    </row>
    <row r="333" spans="1:12">
      <c r="A333" s="252"/>
      <c r="B333" s="253"/>
      <c r="C333" s="253"/>
      <c r="D333" s="253"/>
      <c r="E333" s="253"/>
      <c r="F333" s="253"/>
      <c r="G333" s="253"/>
      <c r="H333" s="253"/>
      <c r="I333" s="253"/>
      <c r="J333" s="253"/>
      <c r="K333" s="253"/>
      <c r="L333" s="254"/>
    </row>
  </sheetData>
  <mergeCells count="320">
    <mergeCell ref="B38:G38"/>
    <mergeCell ref="A23:G23"/>
    <mergeCell ref="A32:G32"/>
    <mergeCell ref="A36:G36"/>
    <mergeCell ref="A39:G39"/>
    <mergeCell ref="A3:G3"/>
    <mergeCell ref="A37:D37"/>
    <mergeCell ref="A33:G33"/>
    <mergeCell ref="A31:D31"/>
    <mergeCell ref="A24:G24"/>
    <mergeCell ref="A6:G6"/>
    <mergeCell ref="E5:G5"/>
    <mergeCell ref="B5:D5"/>
    <mergeCell ref="A4:G4"/>
    <mergeCell ref="A1:G1"/>
    <mergeCell ref="E2:G2"/>
    <mergeCell ref="A2:D2"/>
    <mergeCell ref="E26:G26"/>
    <mergeCell ref="E27:G27"/>
    <mergeCell ref="E28:G28"/>
    <mergeCell ref="E29:G29"/>
    <mergeCell ref="E30:G30"/>
    <mergeCell ref="E31:G31"/>
    <mergeCell ref="E34:G34"/>
    <mergeCell ref="E35:G35"/>
    <mergeCell ref="E37:G37"/>
    <mergeCell ref="B26:D26"/>
    <mergeCell ref="B27:D27"/>
    <mergeCell ref="B28:D28"/>
    <mergeCell ref="B29:D29"/>
    <mergeCell ref="B30:D30"/>
    <mergeCell ref="B34:D34"/>
    <mergeCell ref="B35:D35"/>
    <mergeCell ref="A22:D22"/>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5:G25"/>
    <mergeCell ref="E7:G7"/>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5:D25"/>
    <mergeCell ref="B159:C161"/>
    <mergeCell ref="D191:D193"/>
    <mergeCell ref="B191:C193"/>
    <mergeCell ref="A204:L204"/>
    <mergeCell ref="B207:C207"/>
    <mergeCell ref="B209:C209"/>
    <mergeCell ref="A210:J210"/>
    <mergeCell ref="B194:C194"/>
    <mergeCell ref="B195:C195"/>
    <mergeCell ref="B208:C208"/>
    <mergeCell ref="D205:D206"/>
    <mergeCell ref="B205:C206"/>
    <mergeCell ref="D131:D132"/>
    <mergeCell ref="B131:C132"/>
    <mergeCell ref="B139:C140"/>
    <mergeCell ref="D139:D140"/>
    <mergeCell ref="D87:D88"/>
    <mergeCell ref="B87:C88"/>
    <mergeCell ref="D61:D62"/>
    <mergeCell ref="B61:C62"/>
    <mergeCell ref="D74:D75"/>
    <mergeCell ref="B74:C75"/>
    <mergeCell ref="B72:C73"/>
    <mergeCell ref="D72:D73"/>
    <mergeCell ref="B65:C68"/>
    <mergeCell ref="D133:D134"/>
    <mergeCell ref="B133:C134"/>
    <mergeCell ref="B141:C141"/>
    <mergeCell ref="B142:C142"/>
    <mergeCell ref="D137:D138"/>
    <mergeCell ref="B137:C138"/>
    <mergeCell ref="B144:C144"/>
    <mergeCell ref="B145:C146"/>
    <mergeCell ref="B143:C143"/>
    <mergeCell ref="D173:D175"/>
    <mergeCell ref="D241:D242"/>
    <mergeCell ref="B231:C232"/>
    <mergeCell ref="D231:D232"/>
    <mergeCell ref="B173:C175"/>
    <mergeCell ref="D219:D221"/>
    <mergeCell ref="B150:C150"/>
    <mergeCell ref="B147:C148"/>
    <mergeCell ref="D147:D148"/>
    <mergeCell ref="B157:C157"/>
    <mergeCell ref="D153:D154"/>
    <mergeCell ref="B153:C154"/>
    <mergeCell ref="A151:J151"/>
    <mergeCell ref="A152:L152"/>
    <mergeCell ref="B155:C155"/>
    <mergeCell ref="B156:C156"/>
    <mergeCell ref="E147:E148"/>
    <mergeCell ref="B219:C221"/>
    <mergeCell ref="B162:C162"/>
    <mergeCell ref="B163:C163"/>
    <mergeCell ref="B180:C180"/>
    <mergeCell ref="B181:C181"/>
    <mergeCell ref="B177:C177"/>
    <mergeCell ref="D159:D161"/>
    <mergeCell ref="A77:L77"/>
    <mergeCell ref="B52:C52"/>
    <mergeCell ref="B53:C53"/>
    <mergeCell ref="B69:C69"/>
    <mergeCell ref="B167:C168"/>
    <mergeCell ref="D167:D168"/>
    <mergeCell ref="A244:J244"/>
    <mergeCell ref="A213:L213"/>
    <mergeCell ref="B214:C214"/>
    <mergeCell ref="A222:J222"/>
    <mergeCell ref="B169:C169"/>
    <mergeCell ref="B170:C170"/>
    <mergeCell ref="B233:C233"/>
    <mergeCell ref="B171:C171"/>
    <mergeCell ref="A182:J182"/>
    <mergeCell ref="B172:C172"/>
    <mergeCell ref="A183:L183"/>
    <mergeCell ref="B201:C201"/>
    <mergeCell ref="B202:C202"/>
    <mergeCell ref="B184:C185"/>
    <mergeCell ref="B196:C196"/>
    <mergeCell ref="B178:C178"/>
    <mergeCell ref="B179:C179"/>
    <mergeCell ref="B176:C176"/>
    <mergeCell ref="B84:C84"/>
    <mergeCell ref="B85:C85"/>
    <mergeCell ref="A89:J89"/>
    <mergeCell ref="A90:L90"/>
    <mergeCell ref="D92:D100"/>
    <mergeCell ref="B92:C100"/>
    <mergeCell ref="D101:D118"/>
    <mergeCell ref="B101:C118"/>
    <mergeCell ref="A78:L78"/>
    <mergeCell ref="B91:C91"/>
    <mergeCell ref="A40:L40"/>
    <mergeCell ref="A41:L41"/>
    <mergeCell ref="A42:H42"/>
    <mergeCell ref="I42:L42"/>
    <mergeCell ref="A136:L136"/>
    <mergeCell ref="B46:C46"/>
    <mergeCell ref="B43:C43"/>
    <mergeCell ref="A45:L45"/>
    <mergeCell ref="B129:C129"/>
    <mergeCell ref="A135:J135"/>
    <mergeCell ref="A76:J76"/>
    <mergeCell ref="A79:L79"/>
    <mergeCell ref="B86:C86"/>
    <mergeCell ref="B47:C47"/>
    <mergeCell ref="A63:J63"/>
    <mergeCell ref="A64:L64"/>
    <mergeCell ref="B49:C49"/>
    <mergeCell ref="B54:C57"/>
    <mergeCell ref="D54:D57"/>
    <mergeCell ref="B60:C60"/>
    <mergeCell ref="D65:D68"/>
    <mergeCell ref="B48:C48"/>
    <mergeCell ref="A44:L44"/>
    <mergeCell ref="B128:C128"/>
    <mergeCell ref="A332:L333"/>
    <mergeCell ref="A260:L261"/>
    <mergeCell ref="B246:C246"/>
    <mergeCell ref="B247:C247"/>
    <mergeCell ref="B248:C248"/>
    <mergeCell ref="D250:D251"/>
    <mergeCell ref="B250:C251"/>
    <mergeCell ref="A262:K262"/>
    <mergeCell ref="A263:B263"/>
    <mergeCell ref="C263:L263"/>
    <mergeCell ref="B249:C249"/>
    <mergeCell ref="A259:J259"/>
    <mergeCell ref="A255:J255"/>
    <mergeCell ref="A257:L257"/>
    <mergeCell ref="A256:L256"/>
    <mergeCell ref="B254:C254"/>
    <mergeCell ref="D50:D51"/>
    <mergeCell ref="B50:C51"/>
    <mergeCell ref="B70:C70"/>
    <mergeCell ref="D58:D59"/>
    <mergeCell ref="B58:C59"/>
    <mergeCell ref="B71:C71"/>
    <mergeCell ref="B130:C130"/>
    <mergeCell ref="B197:C197"/>
    <mergeCell ref="B190:C190"/>
    <mergeCell ref="B186:C186"/>
    <mergeCell ref="B187:C187"/>
    <mergeCell ref="B188:C188"/>
    <mergeCell ref="B189:C189"/>
    <mergeCell ref="D184:D185"/>
    <mergeCell ref="A165:J165"/>
    <mergeCell ref="A166:L166"/>
    <mergeCell ref="B164:C164"/>
    <mergeCell ref="B158:C158"/>
    <mergeCell ref="D145:D146"/>
    <mergeCell ref="B149:C149"/>
    <mergeCell ref="D119:D127"/>
    <mergeCell ref="B119:C127"/>
    <mergeCell ref="B80:C83"/>
    <mergeCell ref="D80:D83"/>
    <mergeCell ref="A211:L211"/>
    <mergeCell ref="A212:L212"/>
    <mergeCell ref="B243:C243"/>
    <mergeCell ref="A198:J198"/>
    <mergeCell ref="A199:L199"/>
    <mergeCell ref="B230:C230"/>
    <mergeCell ref="A234:J234"/>
    <mergeCell ref="B225:C225"/>
    <mergeCell ref="B226:C226"/>
    <mergeCell ref="B227:C227"/>
    <mergeCell ref="A203:J203"/>
    <mergeCell ref="B200:C200"/>
    <mergeCell ref="A223:L223"/>
    <mergeCell ref="B224:C224"/>
    <mergeCell ref="B228:C228"/>
    <mergeCell ref="B229:C229"/>
    <mergeCell ref="A235:L235"/>
    <mergeCell ref="B236:C236"/>
    <mergeCell ref="B237:C237"/>
    <mergeCell ref="B238:C238"/>
    <mergeCell ref="B239:C240"/>
    <mergeCell ref="B215:C218"/>
    <mergeCell ref="D215:D218"/>
    <mergeCell ref="C290:E290"/>
    <mergeCell ref="C291:E291"/>
    <mergeCell ref="C292:E292"/>
    <mergeCell ref="C293:E293"/>
    <mergeCell ref="C294:E294"/>
    <mergeCell ref="C295:E295"/>
    <mergeCell ref="C296:E296"/>
    <mergeCell ref="D239:D240"/>
    <mergeCell ref="B241:C242"/>
    <mergeCell ref="B258:C258"/>
    <mergeCell ref="B252:C253"/>
    <mergeCell ref="D252:D253"/>
    <mergeCell ref="A245:L245"/>
    <mergeCell ref="C325:E325"/>
    <mergeCell ref="A328:L328"/>
    <mergeCell ref="A327:L327"/>
    <mergeCell ref="A319:J319"/>
    <mergeCell ref="A326:J326"/>
    <mergeCell ref="A330:B330"/>
    <mergeCell ref="A300:J300"/>
    <mergeCell ref="A307:J307"/>
    <mergeCell ref="A314:J314"/>
    <mergeCell ref="A309:L309"/>
    <mergeCell ref="C311:E311"/>
    <mergeCell ref="C312:E312"/>
    <mergeCell ref="C313:E313"/>
    <mergeCell ref="C298:E298"/>
    <mergeCell ref="C299:E299"/>
    <mergeCell ref="A302:L302"/>
    <mergeCell ref="C304:E304"/>
    <mergeCell ref="C305:E305"/>
    <mergeCell ref="C306:E306"/>
    <mergeCell ref="A266:L266"/>
    <mergeCell ref="A270:L270"/>
    <mergeCell ref="C272:E272"/>
    <mergeCell ref="C273:E273"/>
    <mergeCell ref="C274:E274"/>
    <mergeCell ref="C275:E275"/>
    <mergeCell ref="C276:E276"/>
    <mergeCell ref="C277:E277"/>
    <mergeCell ref="C278:E278"/>
    <mergeCell ref="C279:E279"/>
    <mergeCell ref="C280:E280"/>
    <mergeCell ref="C281:E281"/>
    <mergeCell ref="C282:E282"/>
    <mergeCell ref="C283:E283"/>
    <mergeCell ref="C284:E284"/>
    <mergeCell ref="A287:L287"/>
    <mergeCell ref="A288:L288"/>
    <mergeCell ref="A285:J285"/>
    <mergeCell ref="A267:I267"/>
    <mergeCell ref="J267:L267"/>
    <mergeCell ref="C268:E268"/>
    <mergeCell ref="C318:E318"/>
    <mergeCell ref="A329:K329"/>
    <mergeCell ref="C330:L330"/>
    <mergeCell ref="A265:L265"/>
    <mergeCell ref="A269:L269"/>
    <mergeCell ref="C271:E271"/>
    <mergeCell ref="A286:L286"/>
    <mergeCell ref="C289:E289"/>
    <mergeCell ref="A301:L301"/>
    <mergeCell ref="C303:E303"/>
    <mergeCell ref="A308:L308"/>
    <mergeCell ref="C310:E310"/>
    <mergeCell ref="A316:L316"/>
    <mergeCell ref="A317:L317"/>
    <mergeCell ref="A321:L321"/>
    <mergeCell ref="C323:E323"/>
    <mergeCell ref="C324:E324"/>
    <mergeCell ref="A315:L315"/>
    <mergeCell ref="A320:L320"/>
    <mergeCell ref="C322:E322"/>
    <mergeCell ref="C297:E297"/>
  </mergeCells>
  <printOptions horizontalCentered="1" verticalCentered="1"/>
  <pageMargins left="0.6692913385826772" right="0.35433070866141736" top="0.22" bottom="0.2" header="0.19" footer="0.16"/>
  <pageSetup paperSize="9" scale="73" fitToHeight="0" orientation="landscape" r:id="rId1"/>
  <ignoredErrors>
    <ignoredError sqref="A141:A142 A150 A188:A189" numberStoredAsText="1"/>
  </ignoredErrors>
</worksheet>
</file>

<file path=xl/worksheets/sheet2.xml><?xml version="1.0" encoding="utf-8"?>
<worksheet xmlns="http://schemas.openxmlformats.org/spreadsheetml/2006/main" xmlns:r="http://schemas.openxmlformats.org/officeDocument/2006/relationships">
  <sheetPr>
    <pageSetUpPr fitToPage="1"/>
  </sheetPr>
  <dimension ref="A1:BE191"/>
  <sheetViews>
    <sheetView view="pageBreakPreview" workbookViewId="0">
      <selection activeCell="C7" sqref="C7:M8"/>
    </sheetView>
  </sheetViews>
  <sheetFormatPr defaultColWidth="9.33203125" defaultRowHeight="13.5"/>
  <cols>
    <col min="1" max="1" width="4.83203125" style="4" customWidth="1"/>
    <col min="2" max="2" width="11.33203125" style="5" customWidth="1"/>
    <col min="3" max="3" width="11.1640625" style="5" customWidth="1"/>
    <col min="4" max="4" width="54" style="4" customWidth="1"/>
    <col min="5" max="5" width="9.1640625" style="4" customWidth="1"/>
    <col min="6" max="6" width="7" style="4" customWidth="1"/>
    <col min="7" max="7" width="6.83203125" style="4" customWidth="1"/>
    <col min="8" max="8" width="7.33203125" style="4" customWidth="1"/>
    <col min="9" max="9" width="6.33203125" style="4" customWidth="1"/>
    <col min="10" max="10" width="8" style="4" customWidth="1"/>
    <col min="11" max="11" width="11" style="4" customWidth="1"/>
    <col min="12" max="12" width="15.33203125" style="5" customWidth="1"/>
    <col min="13" max="13" width="19.1640625" style="6" customWidth="1"/>
    <col min="14" max="14" width="9.33203125" style="7"/>
    <col min="15" max="15" width="17.6640625" style="7" customWidth="1"/>
    <col min="16" max="16" width="33.6640625" style="7" customWidth="1"/>
    <col min="17" max="17" width="24.83203125" style="7" customWidth="1"/>
    <col min="18" max="18" width="25" style="7" customWidth="1"/>
    <col min="19" max="19" width="18.1640625" style="7" customWidth="1"/>
    <col min="20" max="20" width="16.6640625" style="7" customWidth="1"/>
    <col min="21" max="21" width="14" style="7" customWidth="1"/>
    <col min="22" max="22" width="14.1640625" style="7" customWidth="1"/>
    <col min="23" max="23" width="16.83203125" style="7" customWidth="1"/>
    <col min="24" max="16384" width="9.33203125" style="7"/>
  </cols>
  <sheetData>
    <row r="1" spans="1:55" s="1" customFormat="1" ht="14.1" customHeight="1">
      <c r="A1" s="310" t="s">
        <v>154</v>
      </c>
      <c r="B1" s="311"/>
      <c r="C1" s="311"/>
      <c r="D1" s="311"/>
      <c r="E1" s="311"/>
      <c r="F1" s="311"/>
      <c r="G1" s="311"/>
      <c r="H1" s="311"/>
      <c r="I1" s="311"/>
      <c r="J1" s="311"/>
      <c r="K1" s="311"/>
      <c r="L1" s="311"/>
      <c r="M1" s="312"/>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row>
    <row r="2" spans="1:55" s="1" customFormat="1" ht="93" customHeight="1">
      <c r="A2" s="313"/>
      <c r="B2" s="314"/>
      <c r="C2" s="314"/>
      <c r="D2" s="314"/>
      <c r="E2" s="314"/>
      <c r="F2" s="314"/>
      <c r="G2" s="315"/>
      <c r="H2" s="315"/>
      <c r="I2" s="315"/>
      <c r="J2" s="315"/>
      <c r="K2" s="315"/>
      <c r="L2" s="315"/>
      <c r="M2" s="316"/>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row>
    <row r="3" spans="1:55" s="1" customFormat="1" ht="14.1" customHeight="1">
      <c r="A3" s="317"/>
      <c r="B3" s="267"/>
      <c r="C3" s="267"/>
      <c r="D3" s="267"/>
      <c r="E3" s="267"/>
      <c r="F3" s="267"/>
      <c r="G3" s="267"/>
      <c r="H3" s="267"/>
      <c r="I3" s="318">
        <v>45943</v>
      </c>
      <c r="J3" s="318"/>
      <c r="K3" s="318"/>
      <c r="L3" s="318"/>
      <c r="M3" s="319"/>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row>
    <row r="4" spans="1:55" s="1" customFormat="1" ht="25.5" customHeight="1">
      <c r="A4" s="320" t="s">
        <v>0</v>
      </c>
      <c r="B4" s="321"/>
      <c r="C4" s="322" t="s">
        <v>155</v>
      </c>
      <c r="D4" s="322"/>
      <c r="E4" s="322"/>
      <c r="F4" s="322"/>
      <c r="G4" s="322"/>
      <c r="H4" s="322"/>
      <c r="I4" s="322"/>
      <c r="J4" s="322"/>
      <c r="K4" s="322"/>
      <c r="L4" s="322"/>
      <c r="M4" s="323"/>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row>
    <row r="5" spans="1:55" s="1" customFormat="1" ht="27.95" customHeight="1">
      <c r="A5" s="320" t="s">
        <v>1</v>
      </c>
      <c r="B5" s="321"/>
      <c r="C5" s="322" t="s">
        <v>156</v>
      </c>
      <c r="D5" s="322"/>
      <c r="E5" s="322"/>
      <c r="F5" s="322"/>
      <c r="G5" s="322"/>
      <c r="H5" s="322"/>
      <c r="I5" s="322"/>
      <c r="J5" s="322"/>
      <c r="K5" s="322"/>
      <c r="L5" s="322"/>
      <c r="M5" s="323"/>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row>
    <row r="6" spans="1:55" s="1" customFormat="1" ht="21.6" customHeight="1">
      <c r="A6" s="320" t="s">
        <v>2</v>
      </c>
      <c r="B6" s="321"/>
      <c r="C6" s="322" t="s">
        <v>157</v>
      </c>
      <c r="D6" s="322"/>
      <c r="E6" s="322"/>
      <c r="F6" s="322"/>
      <c r="G6" s="322"/>
      <c r="H6" s="322"/>
      <c r="I6" s="322"/>
      <c r="J6" s="322"/>
      <c r="K6" s="322"/>
      <c r="L6" s="322"/>
      <c r="M6" s="323"/>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row>
    <row r="7" spans="1:55" s="1" customFormat="1" ht="23.85" customHeight="1">
      <c r="A7" s="320" t="s">
        <v>3</v>
      </c>
      <c r="B7" s="321"/>
      <c r="C7" s="322" t="s">
        <v>4</v>
      </c>
      <c r="D7" s="322"/>
      <c r="E7" s="322"/>
      <c r="F7" s="322"/>
      <c r="G7" s="322"/>
      <c r="H7" s="322"/>
      <c r="I7" s="322"/>
      <c r="J7" s="322"/>
      <c r="K7" s="322"/>
      <c r="L7" s="322"/>
      <c r="M7" s="323"/>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row>
    <row r="8" spans="1:55" s="1" customFormat="1" ht="21.6" customHeight="1">
      <c r="A8" s="320" t="s">
        <v>5</v>
      </c>
      <c r="B8" s="321"/>
      <c r="C8" s="322" t="s">
        <v>6</v>
      </c>
      <c r="D8" s="322"/>
      <c r="E8" s="322"/>
      <c r="F8" s="322"/>
      <c r="G8" s="322"/>
      <c r="H8" s="322"/>
      <c r="I8" s="322"/>
      <c r="J8" s="322"/>
      <c r="K8" s="322"/>
      <c r="L8" s="322"/>
      <c r="M8" s="323"/>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row>
    <row r="9" spans="1:55" s="1" customFormat="1" ht="35.1" customHeight="1">
      <c r="A9" s="320" t="s">
        <v>7</v>
      </c>
      <c r="B9" s="321"/>
      <c r="C9" s="324" t="s">
        <v>8</v>
      </c>
      <c r="D9" s="325"/>
      <c r="E9" s="325"/>
      <c r="F9" s="325"/>
      <c r="G9" s="325"/>
      <c r="H9" s="325"/>
      <c r="I9" s="325"/>
      <c r="J9" s="325"/>
      <c r="K9" s="325"/>
      <c r="L9" s="325"/>
      <c r="M9" s="326"/>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row>
    <row r="10" spans="1:55" s="1" customFormat="1" ht="28.5" customHeight="1">
      <c r="A10" s="8" t="s">
        <v>9</v>
      </c>
      <c r="B10" s="327" t="s">
        <v>10</v>
      </c>
      <c r="C10" s="327"/>
      <c r="D10" s="9" t="s">
        <v>11</v>
      </c>
      <c r="E10" s="9" t="s">
        <v>12</v>
      </c>
      <c r="F10" s="9" t="s">
        <v>13</v>
      </c>
      <c r="G10" s="9" t="s">
        <v>14</v>
      </c>
      <c r="H10" s="9" t="s">
        <v>15</v>
      </c>
      <c r="I10" s="9" t="s">
        <v>16</v>
      </c>
      <c r="J10" s="9" t="s">
        <v>17</v>
      </c>
      <c r="K10" s="9" t="s">
        <v>18</v>
      </c>
      <c r="L10" s="9" t="s">
        <v>19</v>
      </c>
      <c r="M10" s="27" t="s">
        <v>20</v>
      </c>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row>
    <row r="11" spans="1:55" s="1" customFormat="1" ht="15.95" customHeight="1">
      <c r="A11" s="328" t="s">
        <v>158</v>
      </c>
      <c r="B11" s="271"/>
      <c r="C11" s="271"/>
      <c r="D11" s="271"/>
      <c r="E11" s="271"/>
      <c r="F11" s="271"/>
      <c r="G11" s="271"/>
      <c r="H11" s="271"/>
      <c r="I11" s="271"/>
      <c r="J11" s="271"/>
      <c r="K11" s="271"/>
      <c r="L11" s="271"/>
      <c r="M11" s="329"/>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row>
    <row r="12" spans="1:55" s="1" customFormat="1" ht="163.5" customHeight="1">
      <c r="A12" s="10">
        <v>1</v>
      </c>
      <c r="B12" s="330" t="s">
        <v>159</v>
      </c>
      <c r="C12" s="330"/>
      <c r="D12" s="11" t="s">
        <v>160</v>
      </c>
      <c r="E12" s="12" t="s">
        <v>21</v>
      </c>
      <c r="F12" s="13">
        <v>1500</v>
      </c>
      <c r="G12" s="13">
        <v>450</v>
      </c>
      <c r="H12" s="13">
        <v>2700</v>
      </c>
      <c r="I12" s="13">
        <f>H12*F12/90000</f>
        <v>45</v>
      </c>
      <c r="J12" s="28">
        <v>1950</v>
      </c>
      <c r="K12" s="28">
        <v>1500</v>
      </c>
      <c r="L12" s="12" t="s">
        <v>24</v>
      </c>
      <c r="M12" s="29">
        <f>I12*K12</f>
        <v>67500</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row>
    <row r="13" spans="1:55" s="1" customFormat="1" ht="102" customHeight="1">
      <c r="A13" s="14">
        <v>2</v>
      </c>
      <c r="B13" s="330" t="s">
        <v>26</v>
      </c>
      <c r="C13" s="330"/>
      <c r="D13" s="11" t="s">
        <v>161</v>
      </c>
      <c r="E13" s="12" t="s">
        <v>21</v>
      </c>
      <c r="F13" s="13">
        <v>950</v>
      </c>
      <c r="G13" s="13">
        <v>40</v>
      </c>
      <c r="H13" s="13">
        <v>1800</v>
      </c>
      <c r="I13" s="13">
        <f>F13*H13/90000</f>
        <v>19</v>
      </c>
      <c r="J13" s="28">
        <v>1250</v>
      </c>
      <c r="K13" s="28">
        <v>1000</v>
      </c>
      <c r="L13" s="12" t="s">
        <v>24</v>
      </c>
      <c r="M13" s="29">
        <f>I13*K13</f>
        <v>19000</v>
      </c>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row>
    <row r="14" spans="1:55" s="1" customFormat="1" ht="39" customHeight="1">
      <c r="A14" s="10">
        <v>3</v>
      </c>
      <c r="B14" s="331" t="s">
        <v>162</v>
      </c>
      <c r="C14" s="331"/>
      <c r="D14" s="15" t="s">
        <v>163</v>
      </c>
      <c r="E14" s="16" t="s">
        <v>21</v>
      </c>
      <c r="F14" s="17" t="s">
        <v>28</v>
      </c>
      <c r="G14" s="17" t="s">
        <v>28</v>
      </c>
      <c r="H14" s="17" t="s">
        <v>28</v>
      </c>
      <c r="I14" s="17">
        <v>22</v>
      </c>
      <c r="J14" s="28">
        <v>850</v>
      </c>
      <c r="K14" s="28">
        <v>500</v>
      </c>
      <c r="L14" s="16" t="s">
        <v>24</v>
      </c>
      <c r="M14" s="30">
        <f>K14*I14</f>
        <v>11000</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row>
    <row r="15" spans="1:55" s="1" customFormat="1" ht="19.5" customHeight="1">
      <c r="A15" s="332"/>
      <c r="B15" s="226"/>
      <c r="C15" s="226"/>
      <c r="D15" s="226"/>
      <c r="E15" s="226"/>
      <c r="F15" s="226"/>
      <c r="G15" s="226"/>
      <c r="H15" s="226"/>
      <c r="I15" s="226"/>
      <c r="J15" s="226"/>
      <c r="K15" s="226"/>
      <c r="L15" s="31" t="s">
        <v>23</v>
      </c>
      <c r="M15" s="32">
        <f>SUM(M12:M14)</f>
        <v>97500</v>
      </c>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row>
    <row r="16" spans="1:55" s="1" customFormat="1" ht="15.95" customHeight="1">
      <c r="A16" s="328" t="s">
        <v>164</v>
      </c>
      <c r="B16" s="271"/>
      <c r="C16" s="271"/>
      <c r="D16" s="271"/>
      <c r="E16" s="271"/>
      <c r="F16" s="271"/>
      <c r="G16" s="271"/>
      <c r="H16" s="271"/>
      <c r="I16" s="271"/>
      <c r="J16" s="271"/>
      <c r="K16" s="271"/>
      <c r="L16" s="271"/>
      <c r="M16" s="329"/>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row>
    <row r="17" spans="1:57" s="1" customFormat="1" ht="162.75" customHeight="1">
      <c r="A17" s="14">
        <v>1</v>
      </c>
      <c r="B17" s="330" t="s">
        <v>25</v>
      </c>
      <c r="C17" s="330"/>
      <c r="D17" s="11" t="s">
        <v>165</v>
      </c>
      <c r="E17" s="12" t="s">
        <v>21</v>
      </c>
      <c r="F17" s="13">
        <v>2400</v>
      </c>
      <c r="G17" s="13">
        <v>300</v>
      </c>
      <c r="H17" s="13">
        <v>400</v>
      </c>
      <c r="I17" s="13">
        <f>F17*H17/90000</f>
        <v>10.6666666666667</v>
      </c>
      <c r="J17" s="28">
        <v>1950</v>
      </c>
      <c r="K17" s="28">
        <v>1500</v>
      </c>
      <c r="L17" s="12" t="s">
        <v>24</v>
      </c>
      <c r="M17" s="29">
        <f>I17*K17</f>
        <v>16000</v>
      </c>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row>
    <row r="18" spans="1:57" s="1" customFormat="1" ht="98.25" customHeight="1">
      <c r="A18" s="14">
        <v>2</v>
      </c>
      <c r="B18" s="330" t="s">
        <v>26</v>
      </c>
      <c r="C18" s="330"/>
      <c r="D18" s="11" t="s">
        <v>166</v>
      </c>
      <c r="E18" s="12" t="s">
        <v>21</v>
      </c>
      <c r="F18" s="13">
        <v>2400</v>
      </c>
      <c r="G18" s="13">
        <v>40</v>
      </c>
      <c r="H18" s="13">
        <v>2100</v>
      </c>
      <c r="I18" s="13">
        <f>F18*H18/90000</f>
        <v>56</v>
      </c>
      <c r="J18" s="28">
        <v>1250</v>
      </c>
      <c r="K18" s="28">
        <v>1000</v>
      </c>
      <c r="L18" s="12" t="s">
        <v>24</v>
      </c>
      <c r="M18" s="29">
        <f>I18*K18</f>
        <v>56000</v>
      </c>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row>
    <row r="19" spans="1:57" s="1" customFormat="1" ht="100.5" customHeight="1">
      <c r="A19" s="14">
        <v>3</v>
      </c>
      <c r="B19" s="330" t="s">
        <v>167</v>
      </c>
      <c r="C19" s="330"/>
      <c r="D19" s="11" t="s">
        <v>168</v>
      </c>
      <c r="E19" s="12" t="s">
        <v>21</v>
      </c>
      <c r="F19" s="13">
        <v>2400</v>
      </c>
      <c r="G19" s="13">
        <v>40</v>
      </c>
      <c r="H19" s="13">
        <v>2100</v>
      </c>
      <c r="I19" s="13">
        <f>F19*H19/90000</f>
        <v>56</v>
      </c>
      <c r="J19" s="28">
        <v>1250</v>
      </c>
      <c r="K19" s="28">
        <v>1000</v>
      </c>
      <c r="L19" s="12" t="s">
        <v>24</v>
      </c>
      <c r="M19" s="29">
        <f>I19*K19</f>
        <v>56000</v>
      </c>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row>
    <row r="20" spans="1:57" s="1" customFormat="1" ht="47.25" customHeight="1">
      <c r="A20" s="377">
        <v>4</v>
      </c>
      <c r="B20" s="330" t="s">
        <v>169</v>
      </c>
      <c r="C20" s="330"/>
      <c r="D20" s="381" t="s">
        <v>170</v>
      </c>
      <c r="E20" s="12" t="s">
        <v>21</v>
      </c>
      <c r="F20" s="13">
        <v>600</v>
      </c>
      <c r="G20" s="13">
        <v>40</v>
      </c>
      <c r="H20" s="13">
        <v>300</v>
      </c>
      <c r="I20" s="13">
        <f>F20*H20/90000</f>
        <v>2</v>
      </c>
      <c r="J20" s="28">
        <v>1250</v>
      </c>
      <c r="K20" s="28">
        <v>1000</v>
      </c>
      <c r="L20" s="12" t="s">
        <v>24</v>
      </c>
      <c r="M20" s="29">
        <f>I20*K20</f>
        <v>2000</v>
      </c>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row>
    <row r="21" spans="1:57" s="1" customFormat="1" ht="47.25" customHeight="1">
      <c r="A21" s="377"/>
      <c r="B21" s="330"/>
      <c r="C21" s="330"/>
      <c r="D21" s="381"/>
      <c r="E21" s="12" t="s">
        <v>21</v>
      </c>
      <c r="F21" s="13">
        <v>600</v>
      </c>
      <c r="G21" s="13">
        <v>40</v>
      </c>
      <c r="H21" s="13">
        <v>300</v>
      </c>
      <c r="I21" s="13">
        <f>F21*H21/90000</f>
        <v>2</v>
      </c>
      <c r="J21" s="28">
        <v>1250</v>
      </c>
      <c r="K21" s="28">
        <v>1000</v>
      </c>
      <c r="L21" s="12" t="s">
        <v>24</v>
      </c>
      <c r="M21" s="29">
        <f>I21*K21</f>
        <v>2000</v>
      </c>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row>
    <row r="22" spans="1:57" s="1" customFormat="1" ht="38.25" customHeight="1">
      <c r="A22" s="14">
        <v>5</v>
      </c>
      <c r="B22" s="330" t="s">
        <v>171</v>
      </c>
      <c r="C22" s="330"/>
      <c r="D22" s="18" t="s">
        <v>27</v>
      </c>
      <c r="E22" s="12" t="s">
        <v>21</v>
      </c>
      <c r="F22" s="13" t="s">
        <v>28</v>
      </c>
      <c r="G22" s="13" t="s">
        <v>29</v>
      </c>
      <c r="H22" s="13" t="s">
        <v>28</v>
      </c>
      <c r="I22" s="13" t="s">
        <v>28</v>
      </c>
      <c r="J22" s="33" t="s">
        <v>28</v>
      </c>
      <c r="K22" s="33"/>
      <c r="L22" s="12" t="s">
        <v>172</v>
      </c>
      <c r="M22" s="29"/>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row>
    <row r="23" spans="1:57" s="1" customFormat="1" ht="45" customHeight="1">
      <c r="A23" s="10">
        <v>6</v>
      </c>
      <c r="B23" s="331" t="s">
        <v>162</v>
      </c>
      <c r="C23" s="331"/>
      <c r="D23" s="15" t="s">
        <v>163</v>
      </c>
      <c r="E23" s="16" t="s">
        <v>21</v>
      </c>
      <c r="F23" s="17" t="s">
        <v>28</v>
      </c>
      <c r="G23" s="17" t="s">
        <v>28</v>
      </c>
      <c r="H23" s="17" t="s">
        <v>28</v>
      </c>
      <c r="I23" s="17">
        <v>24</v>
      </c>
      <c r="J23" s="28">
        <v>850</v>
      </c>
      <c r="K23" s="28">
        <v>500</v>
      </c>
      <c r="L23" s="16" t="s">
        <v>24</v>
      </c>
      <c r="M23" s="30">
        <f>K23*I23</f>
        <v>12000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row>
    <row r="24" spans="1:57" s="1" customFormat="1" ht="19.5" customHeight="1">
      <c r="A24" s="332"/>
      <c r="B24" s="226"/>
      <c r="C24" s="226"/>
      <c r="D24" s="226"/>
      <c r="E24" s="226"/>
      <c r="F24" s="226"/>
      <c r="G24" s="226"/>
      <c r="H24" s="226"/>
      <c r="I24" s="226"/>
      <c r="J24" s="226"/>
      <c r="K24" s="226"/>
      <c r="L24" s="31" t="s">
        <v>23</v>
      </c>
      <c r="M24" s="32">
        <f>SUM(M17:M23)</f>
        <v>144000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row>
    <row r="25" spans="1:57" s="1" customFormat="1" ht="22.5" customHeight="1">
      <c r="A25" s="333" t="s">
        <v>42</v>
      </c>
      <c r="B25" s="227"/>
      <c r="C25" s="227"/>
      <c r="D25" s="227"/>
      <c r="E25" s="227"/>
      <c r="F25" s="227"/>
      <c r="G25" s="227"/>
      <c r="H25" s="227"/>
      <c r="I25" s="227"/>
      <c r="J25" s="227"/>
      <c r="K25" s="227"/>
      <c r="L25" s="227"/>
      <c r="M25" s="334"/>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row>
    <row r="26" spans="1:57" s="1" customFormat="1" ht="189">
      <c r="A26" s="10">
        <v>1</v>
      </c>
      <c r="B26" s="330" t="s">
        <v>173</v>
      </c>
      <c r="C26" s="330"/>
      <c r="D26" s="19" t="s">
        <v>174</v>
      </c>
      <c r="E26" s="12" t="s">
        <v>21</v>
      </c>
      <c r="F26" s="13">
        <v>1200</v>
      </c>
      <c r="G26" s="13">
        <v>450</v>
      </c>
      <c r="H26" s="13">
        <v>2850</v>
      </c>
      <c r="I26" s="13">
        <f t="shared" ref="I26:I43" si="0">F26*H26/90000</f>
        <v>38</v>
      </c>
      <c r="J26" s="28">
        <v>1950</v>
      </c>
      <c r="K26" s="28">
        <v>1500</v>
      </c>
      <c r="L26" s="12" t="s">
        <v>175</v>
      </c>
      <c r="M26" s="29">
        <f>I26*K26</f>
        <v>57000</v>
      </c>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row>
    <row r="27" spans="1:57" s="1" customFormat="1" ht="42.95" customHeight="1">
      <c r="A27" s="10">
        <v>2</v>
      </c>
      <c r="B27" s="330" t="s">
        <v>176</v>
      </c>
      <c r="C27" s="330"/>
      <c r="D27" s="19"/>
      <c r="E27" s="12" t="s">
        <v>21</v>
      </c>
      <c r="F27" s="13"/>
      <c r="G27" s="13"/>
      <c r="H27" s="13"/>
      <c r="I27" s="13"/>
      <c r="J27" s="28"/>
      <c r="K27" s="28"/>
      <c r="L27" s="12"/>
      <c r="M27" s="29">
        <f>I27*K27</f>
        <v>0</v>
      </c>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2"/>
    </row>
    <row r="28" spans="1:57" s="1" customFormat="1" ht="17.100000000000001" customHeight="1">
      <c r="A28" s="332"/>
      <c r="B28" s="226"/>
      <c r="C28" s="226"/>
      <c r="D28" s="226"/>
      <c r="E28" s="226"/>
      <c r="F28" s="226"/>
      <c r="G28" s="226"/>
      <c r="H28" s="226"/>
      <c r="I28" s="226"/>
      <c r="J28" s="226"/>
      <c r="K28" s="226"/>
      <c r="L28" s="31" t="s">
        <v>23</v>
      </c>
      <c r="M28" s="34">
        <f>SUM(M26:M27)</f>
        <v>57000</v>
      </c>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2"/>
    </row>
    <row r="29" spans="1:57" s="2" customFormat="1" ht="22.5" customHeight="1">
      <c r="A29" s="333" t="s">
        <v>177</v>
      </c>
      <c r="B29" s="227"/>
      <c r="C29" s="227"/>
      <c r="D29" s="227"/>
      <c r="E29" s="227"/>
      <c r="F29" s="227"/>
      <c r="G29" s="227"/>
      <c r="H29" s="227"/>
      <c r="I29" s="227"/>
      <c r="J29" s="227"/>
      <c r="K29" s="227"/>
      <c r="L29" s="227"/>
      <c r="M29" s="334"/>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37"/>
    </row>
    <row r="30" spans="1:57" s="1" customFormat="1" ht="162">
      <c r="A30" s="14">
        <v>1</v>
      </c>
      <c r="B30" s="330" t="s">
        <v>30</v>
      </c>
      <c r="C30" s="330"/>
      <c r="D30" s="20" t="s">
        <v>178</v>
      </c>
      <c r="E30" s="12" t="s">
        <v>21</v>
      </c>
      <c r="F30" s="21">
        <v>2800</v>
      </c>
      <c r="G30" s="21">
        <v>600</v>
      </c>
      <c r="H30" s="21">
        <v>2800</v>
      </c>
      <c r="I30" s="13">
        <f t="shared" si="0"/>
        <v>87.1111111111111</v>
      </c>
      <c r="J30" s="28">
        <v>1950</v>
      </c>
      <c r="K30" s="28">
        <v>1500</v>
      </c>
      <c r="L30" s="12" t="s">
        <v>22</v>
      </c>
      <c r="M30" s="29">
        <f t="shared" ref="M30:M35" si="1">K30*I30</f>
        <v>130666.66666666701</v>
      </c>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38"/>
    </row>
    <row r="31" spans="1:57" s="1" customFormat="1" ht="102" customHeight="1">
      <c r="A31" s="14">
        <v>2</v>
      </c>
      <c r="B31" s="330" t="s">
        <v>179</v>
      </c>
      <c r="C31" s="330"/>
      <c r="D31" s="15" t="s">
        <v>180</v>
      </c>
      <c r="E31" s="12"/>
      <c r="F31" s="13">
        <v>2400</v>
      </c>
      <c r="G31" s="13">
        <v>25</v>
      </c>
      <c r="H31" s="13">
        <v>2700</v>
      </c>
      <c r="I31" s="13">
        <f t="shared" si="0"/>
        <v>72</v>
      </c>
      <c r="J31" s="28">
        <v>1900</v>
      </c>
      <c r="K31" s="28">
        <v>1600</v>
      </c>
      <c r="L31" s="12" t="s">
        <v>24</v>
      </c>
      <c r="M31" s="29">
        <f t="shared" si="1"/>
        <v>115200</v>
      </c>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38"/>
    </row>
    <row r="32" spans="1:57" s="3" customFormat="1" ht="114" customHeight="1">
      <c r="A32" s="14">
        <v>3</v>
      </c>
      <c r="B32" s="330" t="s">
        <v>181</v>
      </c>
      <c r="C32" s="330"/>
      <c r="D32" s="11" t="s">
        <v>182</v>
      </c>
      <c r="E32" s="12" t="s">
        <v>21</v>
      </c>
      <c r="F32" s="22">
        <v>1000</v>
      </c>
      <c r="G32" s="22">
        <v>50</v>
      </c>
      <c r="H32" s="22">
        <v>2500</v>
      </c>
      <c r="I32" s="35">
        <f t="shared" si="0"/>
        <v>27.7777777777778</v>
      </c>
      <c r="J32" s="33">
        <v>1250</v>
      </c>
      <c r="K32" s="28">
        <v>1000</v>
      </c>
      <c r="L32" s="12" t="s">
        <v>37</v>
      </c>
      <c r="M32" s="29">
        <f t="shared" si="1"/>
        <v>27777.777777777799</v>
      </c>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39"/>
    </row>
    <row r="33" spans="1:57" s="1" customFormat="1" ht="148.5">
      <c r="A33" s="14">
        <v>4</v>
      </c>
      <c r="B33" s="330" t="s">
        <v>183</v>
      </c>
      <c r="C33" s="330"/>
      <c r="D33" s="11" t="s">
        <v>184</v>
      </c>
      <c r="E33" s="12" t="s">
        <v>21</v>
      </c>
      <c r="F33" s="22">
        <v>500</v>
      </c>
      <c r="G33" s="22">
        <v>600</v>
      </c>
      <c r="H33" s="22">
        <v>2500</v>
      </c>
      <c r="I33" s="35">
        <f t="shared" si="0"/>
        <v>13.8888888888889</v>
      </c>
      <c r="J33" s="28">
        <v>1950</v>
      </c>
      <c r="K33" s="28">
        <v>1500</v>
      </c>
      <c r="L33" s="12" t="s">
        <v>22</v>
      </c>
      <c r="M33" s="29">
        <f t="shared" si="1"/>
        <v>20833.333333333299</v>
      </c>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38"/>
    </row>
    <row r="34" spans="1:57" s="2" customFormat="1" ht="60.75" customHeight="1">
      <c r="A34" s="377">
        <v>7</v>
      </c>
      <c r="B34" s="330" t="s">
        <v>185</v>
      </c>
      <c r="C34" s="330"/>
      <c r="D34" s="380" t="s">
        <v>180</v>
      </c>
      <c r="E34" s="12"/>
      <c r="F34" s="13">
        <v>450</v>
      </c>
      <c r="G34" s="13">
        <v>25</v>
      </c>
      <c r="H34" s="13">
        <v>900</v>
      </c>
      <c r="I34" s="13">
        <f t="shared" si="0"/>
        <v>4.5</v>
      </c>
      <c r="J34" s="28">
        <v>1650</v>
      </c>
      <c r="K34" s="28">
        <v>1200</v>
      </c>
      <c r="L34" s="12" t="s">
        <v>24</v>
      </c>
      <c r="M34" s="29">
        <f t="shared" si="1"/>
        <v>5400</v>
      </c>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37"/>
    </row>
    <row r="35" spans="1:57" s="2" customFormat="1" ht="52.5" customHeight="1">
      <c r="A35" s="377"/>
      <c r="B35" s="330"/>
      <c r="C35" s="330"/>
      <c r="D35" s="380"/>
      <c r="E35" s="12"/>
      <c r="F35" s="22">
        <v>450</v>
      </c>
      <c r="G35" s="13">
        <v>25</v>
      </c>
      <c r="H35" s="22">
        <v>600</v>
      </c>
      <c r="I35" s="13">
        <f t="shared" si="0"/>
        <v>3</v>
      </c>
      <c r="J35" s="28">
        <v>1650</v>
      </c>
      <c r="K35" s="28">
        <v>1200</v>
      </c>
      <c r="L35" s="12" t="s">
        <v>24</v>
      </c>
      <c r="M35" s="29">
        <f t="shared" si="1"/>
        <v>3600</v>
      </c>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37"/>
    </row>
    <row r="36" spans="1:57" s="2" customFormat="1" ht="115.5" customHeight="1">
      <c r="A36" s="23">
        <v>5</v>
      </c>
      <c r="B36" s="335" t="s">
        <v>38</v>
      </c>
      <c r="C36" s="335"/>
      <c r="D36" s="20" t="s">
        <v>186</v>
      </c>
      <c r="E36" s="12" t="s">
        <v>21</v>
      </c>
      <c r="F36" s="13">
        <v>1800</v>
      </c>
      <c r="G36" s="13">
        <v>300</v>
      </c>
      <c r="H36" s="22">
        <v>1950</v>
      </c>
      <c r="I36" s="13">
        <f t="shared" si="0"/>
        <v>39</v>
      </c>
      <c r="J36" s="36">
        <v>1950</v>
      </c>
      <c r="K36" s="36">
        <v>1650</v>
      </c>
      <c r="L36" s="12" t="s">
        <v>32</v>
      </c>
      <c r="M36" s="29">
        <f t="shared" ref="M36:M43" si="2">I36*K36</f>
        <v>64350</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37"/>
    </row>
    <row r="37" spans="1:57" s="2" customFormat="1" ht="66.75" customHeight="1">
      <c r="A37" s="14">
        <v>6</v>
      </c>
      <c r="B37" s="330" t="s">
        <v>33</v>
      </c>
      <c r="C37" s="330"/>
      <c r="D37" s="24" t="s">
        <v>34</v>
      </c>
      <c r="E37" s="12" t="s">
        <v>21</v>
      </c>
      <c r="F37" s="13">
        <v>1800</v>
      </c>
      <c r="G37" s="13">
        <v>75</v>
      </c>
      <c r="H37" s="13">
        <v>1200</v>
      </c>
      <c r="I37" s="13">
        <f t="shared" si="0"/>
        <v>24</v>
      </c>
      <c r="J37" s="28">
        <v>950</v>
      </c>
      <c r="K37" s="28">
        <v>950</v>
      </c>
      <c r="L37" s="12" t="s">
        <v>35</v>
      </c>
      <c r="M37" s="29">
        <f t="shared" si="2"/>
        <v>22800</v>
      </c>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37"/>
    </row>
    <row r="38" spans="1:57" s="2" customFormat="1" ht="34.5" customHeight="1">
      <c r="A38" s="377">
        <v>7</v>
      </c>
      <c r="B38" s="330" t="s">
        <v>187</v>
      </c>
      <c r="C38" s="330"/>
      <c r="D38" s="381" t="s">
        <v>188</v>
      </c>
      <c r="E38" s="12" t="s">
        <v>21</v>
      </c>
      <c r="F38" s="13">
        <v>850</v>
      </c>
      <c r="G38" s="13">
        <v>40</v>
      </c>
      <c r="H38" s="13">
        <v>600</v>
      </c>
      <c r="I38" s="13">
        <f t="shared" si="0"/>
        <v>5.6666666666666696</v>
      </c>
      <c r="J38" s="28">
        <v>1500</v>
      </c>
      <c r="K38" s="28">
        <v>1250</v>
      </c>
      <c r="L38" s="12" t="s">
        <v>24</v>
      </c>
      <c r="M38" s="29">
        <f t="shared" si="2"/>
        <v>7083.3333333333303</v>
      </c>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37"/>
    </row>
    <row r="39" spans="1:57" s="2" customFormat="1" ht="31.5" customHeight="1">
      <c r="A39" s="377"/>
      <c r="B39" s="330"/>
      <c r="C39" s="330"/>
      <c r="D39" s="381"/>
      <c r="E39" s="12" t="s">
        <v>21</v>
      </c>
      <c r="F39" s="13">
        <v>1100</v>
      </c>
      <c r="G39" s="13">
        <v>40</v>
      </c>
      <c r="H39" s="13">
        <v>2800</v>
      </c>
      <c r="I39" s="13">
        <f t="shared" si="0"/>
        <v>34.2222222222222</v>
      </c>
      <c r="J39" s="28">
        <v>1500</v>
      </c>
      <c r="K39" s="28">
        <v>1250</v>
      </c>
      <c r="L39" s="12" t="s">
        <v>24</v>
      </c>
      <c r="M39" s="29">
        <f t="shared" si="2"/>
        <v>42777.777777777803</v>
      </c>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37"/>
    </row>
    <row r="40" spans="1:57" s="2" customFormat="1" ht="46.5" customHeight="1">
      <c r="A40" s="377"/>
      <c r="B40" s="330"/>
      <c r="C40" s="330"/>
      <c r="D40" s="381"/>
      <c r="E40" s="12" t="s">
        <v>21</v>
      </c>
      <c r="F40" s="13">
        <v>1600</v>
      </c>
      <c r="G40" s="13">
        <v>40</v>
      </c>
      <c r="H40" s="13">
        <v>600</v>
      </c>
      <c r="I40" s="13">
        <f t="shared" si="0"/>
        <v>10.6666666666667</v>
      </c>
      <c r="J40" s="28">
        <v>1500</v>
      </c>
      <c r="K40" s="28">
        <v>1250</v>
      </c>
      <c r="L40" s="12" t="s">
        <v>24</v>
      </c>
      <c r="M40" s="29">
        <f t="shared" si="2"/>
        <v>13333.333333333299</v>
      </c>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37"/>
    </row>
    <row r="41" spans="1:57" s="2" customFormat="1" ht="96" customHeight="1">
      <c r="A41" s="14">
        <v>8</v>
      </c>
      <c r="B41" s="330" t="s">
        <v>189</v>
      </c>
      <c r="C41" s="330"/>
      <c r="D41" s="11" t="s">
        <v>190</v>
      </c>
      <c r="E41" s="12" t="s">
        <v>21</v>
      </c>
      <c r="F41" s="13">
        <v>1600</v>
      </c>
      <c r="G41" s="13">
        <v>40</v>
      </c>
      <c r="H41" s="13">
        <v>2250</v>
      </c>
      <c r="I41" s="13">
        <f t="shared" si="0"/>
        <v>40</v>
      </c>
      <c r="J41" s="28">
        <v>1500</v>
      </c>
      <c r="K41" s="28">
        <v>950</v>
      </c>
      <c r="L41" s="12" t="s">
        <v>24</v>
      </c>
      <c r="M41" s="29">
        <f t="shared" si="2"/>
        <v>38000</v>
      </c>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37"/>
    </row>
    <row r="42" spans="1:57" s="2" customFormat="1" ht="113.1" customHeight="1">
      <c r="A42" s="14">
        <v>9</v>
      </c>
      <c r="B42" s="330" t="s">
        <v>191</v>
      </c>
      <c r="C42" s="330"/>
      <c r="D42" s="11" t="s">
        <v>192</v>
      </c>
      <c r="E42" s="12" t="s">
        <v>21</v>
      </c>
      <c r="F42" s="13">
        <v>3600</v>
      </c>
      <c r="G42" s="13">
        <v>40</v>
      </c>
      <c r="H42" s="13">
        <v>450</v>
      </c>
      <c r="I42" s="13">
        <f t="shared" si="0"/>
        <v>18</v>
      </c>
      <c r="J42" s="28">
        <v>850</v>
      </c>
      <c r="K42" s="28">
        <v>500</v>
      </c>
      <c r="L42" s="12" t="s">
        <v>24</v>
      </c>
      <c r="M42" s="29">
        <f t="shared" si="2"/>
        <v>9000</v>
      </c>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37"/>
    </row>
    <row r="43" spans="1:57" s="1" customFormat="1" ht="162">
      <c r="A43" s="14">
        <v>10</v>
      </c>
      <c r="B43" s="330" t="s">
        <v>25</v>
      </c>
      <c r="C43" s="330"/>
      <c r="D43" s="11" t="s">
        <v>193</v>
      </c>
      <c r="E43" s="12" t="s">
        <v>21</v>
      </c>
      <c r="F43" s="13">
        <v>2600</v>
      </c>
      <c r="G43" s="13">
        <v>300</v>
      </c>
      <c r="H43" s="13">
        <v>200</v>
      </c>
      <c r="I43" s="13">
        <f t="shared" si="0"/>
        <v>5.7777777777777803</v>
      </c>
      <c r="J43" s="28">
        <v>1950</v>
      </c>
      <c r="K43" s="28">
        <v>1500</v>
      </c>
      <c r="L43" s="12" t="s">
        <v>22</v>
      </c>
      <c r="M43" s="29">
        <f t="shared" si="2"/>
        <v>8666.6666666666697</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38"/>
    </row>
    <row r="44" spans="1:57" s="1" customFormat="1" ht="78.75" customHeight="1">
      <c r="A44" s="14">
        <v>11</v>
      </c>
      <c r="B44" s="330" t="s">
        <v>194</v>
      </c>
      <c r="C44" s="330"/>
      <c r="D44" s="18" t="s">
        <v>27</v>
      </c>
      <c r="E44" s="12" t="s">
        <v>21</v>
      </c>
      <c r="F44" s="13" t="s">
        <v>28</v>
      </c>
      <c r="G44" s="13" t="s">
        <v>28</v>
      </c>
      <c r="H44" s="13" t="s">
        <v>28</v>
      </c>
      <c r="I44" s="13" t="s">
        <v>28</v>
      </c>
      <c r="J44" s="33" t="s">
        <v>28</v>
      </c>
      <c r="K44" s="33"/>
      <c r="L44" s="12" t="s">
        <v>172</v>
      </c>
      <c r="M44" s="29"/>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row>
    <row r="45" spans="1:57" s="1" customFormat="1" ht="18" customHeight="1">
      <c r="A45" s="332"/>
      <c r="B45" s="226"/>
      <c r="C45" s="226"/>
      <c r="D45" s="226"/>
      <c r="E45" s="226"/>
      <c r="F45" s="226"/>
      <c r="G45" s="226"/>
      <c r="H45" s="226"/>
      <c r="I45" s="226"/>
      <c r="J45" s="226"/>
      <c r="K45" s="226"/>
      <c r="L45" s="31" t="s">
        <v>23</v>
      </c>
      <c r="M45" s="32">
        <f>SUM(M30:M44)</f>
        <v>509488.88888888899</v>
      </c>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row>
    <row r="46" spans="1:57" s="1" customFormat="1" ht="23.25" customHeight="1">
      <c r="A46" s="333" t="s">
        <v>195</v>
      </c>
      <c r="B46" s="227"/>
      <c r="C46" s="227"/>
      <c r="D46" s="227"/>
      <c r="E46" s="227"/>
      <c r="F46" s="227"/>
      <c r="G46" s="227"/>
      <c r="H46" s="227"/>
      <c r="I46" s="227"/>
      <c r="J46" s="227"/>
      <c r="K46" s="227"/>
      <c r="L46" s="227"/>
      <c r="M46" s="334"/>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row>
    <row r="47" spans="1:57" s="1" customFormat="1" ht="172.5" customHeight="1">
      <c r="A47" s="14">
        <v>1</v>
      </c>
      <c r="B47" s="330" t="s">
        <v>196</v>
      </c>
      <c r="C47" s="330"/>
      <c r="D47" s="20" t="s">
        <v>197</v>
      </c>
      <c r="E47" s="12" t="s">
        <v>21</v>
      </c>
      <c r="F47" s="21">
        <v>2600</v>
      </c>
      <c r="G47" s="21">
        <v>600</v>
      </c>
      <c r="H47" s="21">
        <v>2200</v>
      </c>
      <c r="I47" s="13">
        <f t="shared" ref="I47:I52" si="3">F47*H47/90000</f>
        <v>63.5555555555556</v>
      </c>
      <c r="J47" s="28">
        <v>1950</v>
      </c>
      <c r="K47" s="28">
        <v>1500</v>
      </c>
      <c r="L47" s="12" t="s">
        <v>22</v>
      </c>
      <c r="M47" s="29">
        <f>K47*I47</f>
        <v>95333.333333333299</v>
      </c>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row>
    <row r="48" spans="1:57" s="1" customFormat="1" ht="162">
      <c r="A48" s="14">
        <v>2</v>
      </c>
      <c r="B48" s="330" t="s">
        <v>31</v>
      </c>
      <c r="C48" s="330"/>
      <c r="D48" s="25" t="s">
        <v>198</v>
      </c>
      <c r="E48" s="12" t="s">
        <v>21</v>
      </c>
      <c r="F48" s="13">
        <v>2600</v>
      </c>
      <c r="G48" s="13">
        <v>600</v>
      </c>
      <c r="H48" s="13">
        <v>600</v>
      </c>
      <c r="I48" s="13">
        <f t="shared" si="3"/>
        <v>17.3333333333333</v>
      </c>
      <c r="J48" s="28">
        <v>1150</v>
      </c>
      <c r="K48" s="28">
        <v>1000</v>
      </c>
      <c r="L48" s="12" t="s">
        <v>22</v>
      </c>
      <c r="M48" s="29">
        <f>K48*I48</f>
        <v>17333.333333333299</v>
      </c>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row>
    <row r="49" spans="1:55" s="1" customFormat="1" ht="156" customHeight="1">
      <c r="A49" s="14">
        <v>3</v>
      </c>
      <c r="B49" s="330" t="s">
        <v>199</v>
      </c>
      <c r="C49" s="330"/>
      <c r="D49" s="11" t="s">
        <v>200</v>
      </c>
      <c r="E49" s="12" t="s">
        <v>21</v>
      </c>
      <c r="F49" s="22">
        <v>1500</v>
      </c>
      <c r="G49" s="22">
        <v>600</v>
      </c>
      <c r="H49" s="22">
        <v>600</v>
      </c>
      <c r="I49" s="35">
        <f t="shared" si="3"/>
        <v>10</v>
      </c>
      <c r="J49" s="28">
        <v>1150</v>
      </c>
      <c r="K49" s="28">
        <v>1000</v>
      </c>
      <c r="L49" s="12" t="s">
        <v>24</v>
      </c>
      <c r="M49" s="29">
        <f>K49*I49</f>
        <v>10000</v>
      </c>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row>
    <row r="50" spans="1:55" s="1" customFormat="1" ht="48" customHeight="1">
      <c r="A50" s="377">
        <v>4</v>
      </c>
      <c r="B50" s="330" t="s">
        <v>201</v>
      </c>
      <c r="C50" s="330"/>
      <c r="D50" s="381" t="s">
        <v>202</v>
      </c>
      <c r="E50" s="12" t="s">
        <v>21</v>
      </c>
      <c r="F50" s="13">
        <v>1150</v>
      </c>
      <c r="G50" s="13">
        <v>75</v>
      </c>
      <c r="H50" s="13">
        <v>300</v>
      </c>
      <c r="I50" s="13">
        <f t="shared" si="3"/>
        <v>3.8333333333333299</v>
      </c>
      <c r="J50" s="28">
        <v>1150</v>
      </c>
      <c r="K50" s="28">
        <v>1000</v>
      </c>
      <c r="L50" s="12" t="s">
        <v>35</v>
      </c>
      <c r="M50" s="29">
        <f>I50*K50</f>
        <v>3833.3333333333298</v>
      </c>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row>
    <row r="51" spans="1:55" s="1" customFormat="1" ht="59.25" customHeight="1">
      <c r="A51" s="377"/>
      <c r="B51" s="330"/>
      <c r="C51" s="330"/>
      <c r="D51" s="381"/>
      <c r="E51" s="12" t="s">
        <v>21</v>
      </c>
      <c r="F51" s="13">
        <v>1150</v>
      </c>
      <c r="G51" s="13">
        <v>75</v>
      </c>
      <c r="H51" s="13">
        <v>300</v>
      </c>
      <c r="I51" s="13">
        <f t="shared" si="3"/>
        <v>3.8333333333333299</v>
      </c>
      <c r="J51" s="28">
        <v>1150</v>
      </c>
      <c r="K51" s="28">
        <v>1000</v>
      </c>
      <c r="L51" s="12" t="s">
        <v>35</v>
      </c>
      <c r="M51" s="29">
        <f>I51*K51</f>
        <v>3833.3333333333298</v>
      </c>
      <c r="N51" s="7"/>
      <c r="O51" s="7"/>
      <c r="P51" s="7"/>
      <c r="Q51" s="7"/>
      <c r="R51" s="7"/>
      <c r="S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row>
    <row r="52" spans="1:55" s="1" customFormat="1" ht="42.75" customHeight="1">
      <c r="A52" s="377"/>
      <c r="B52" s="330"/>
      <c r="C52" s="330"/>
      <c r="D52" s="381"/>
      <c r="E52" s="12" t="s">
        <v>21</v>
      </c>
      <c r="F52" s="13">
        <v>1150</v>
      </c>
      <c r="G52" s="13">
        <v>75</v>
      </c>
      <c r="H52" s="13">
        <v>300</v>
      </c>
      <c r="I52" s="13">
        <f t="shared" si="3"/>
        <v>3.8333333333333299</v>
      </c>
      <c r="J52" s="28">
        <v>1150</v>
      </c>
      <c r="K52" s="28">
        <v>1000</v>
      </c>
      <c r="L52" s="12" t="s">
        <v>35</v>
      </c>
      <c r="M52" s="29">
        <f>I52*K52</f>
        <v>3833.3333333333298</v>
      </c>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row>
    <row r="53" spans="1:55" s="1" customFormat="1" ht="52.5" customHeight="1">
      <c r="A53" s="14">
        <v>5</v>
      </c>
      <c r="B53" s="330" t="s">
        <v>171</v>
      </c>
      <c r="C53" s="330"/>
      <c r="D53" s="18" t="s">
        <v>27</v>
      </c>
      <c r="E53" s="12" t="s">
        <v>21</v>
      </c>
      <c r="F53" s="13" t="s">
        <v>28</v>
      </c>
      <c r="G53" s="13" t="s">
        <v>29</v>
      </c>
      <c r="H53" s="13" t="s">
        <v>28</v>
      </c>
      <c r="I53" s="13" t="s">
        <v>28</v>
      </c>
      <c r="J53" s="33" t="s">
        <v>28</v>
      </c>
      <c r="K53" s="33"/>
      <c r="L53" s="12" t="s">
        <v>172</v>
      </c>
      <c r="M53" s="29"/>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row>
    <row r="54" spans="1:55" s="1" customFormat="1" ht="65.25" customHeight="1">
      <c r="A54" s="10">
        <v>6</v>
      </c>
      <c r="B54" s="331" t="s">
        <v>162</v>
      </c>
      <c r="C54" s="331"/>
      <c r="D54" s="15" t="s">
        <v>163</v>
      </c>
      <c r="E54" s="16" t="s">
        <v>21</v>
      </c>
      <c r="F54" s="17" t="s">
        <v>28</v>
      </c>
      <c r="G54" s="17" t="s">
        <v>28</v>
      </c>
      <c r="H54" s="17" t="s">
        <v>28</v>
      </c>
      <c r="I54" s="17">
        <v>102</v>
      </c>
      <c r="J54" s="28">
        <v>850</v>
      </c>
      <c r="K54" s="28">
        <v>500</v>
      </c>
      <c r="L54" s="16" t="s">
        <v>24</v>
      </c>
      <c r="M54" s="30">
        <f>K54*I54</f>
        <v>51000</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row>
    <row r="55" spans="1:55" s="1" customFormat="1" ht="42.95" customHeight="1">
      <c r="A55" s="14">
        <v>7</v>
      </c>
      <c r="B55" s="330" t="s">
        <v>194</v>
      </c>
      <c r="C55" s="330"/>
      <c r="D55" s="18" t="s">
        <v>27</v>
      </c>
      <c r="E55" s="12" t="s">
        <v>21</v>
      </c>
      <c r="F55" s="13" t="s">
        <v>28</v>
      </c>
      <c r="G55" s="13" t="s">
        <v>28</v>
      </c>
      <c r="H55" s="13" t="s">
        <v>28</v>
      </c>
      <c r="I55" s="13" t="s">
        <v>28</v>
      </c>
      <c r="J55" s="28" t="s">
        <v>28</v>
      </c>
      <c r="K55" s="28">
        <v>7000</v>
      </c>
      <c r="L55" s="12" t="s">
        <v>172</v>
      </c>
      <c r="M55" s="29">
        <v>5000</v>
      </c>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row>
    <row r="56" spans="1:55" s="1" customFormat="1" ht="18.95" customHeight="1">
      <c r="A56" s="332"/>
      <c r="B56" s="226"/>
      <c r="C56" s="226"/>
      <c r="D56" s="226"/>
      <c r="E56" s="226"/>
      <c r="F56" s="226"/>
      <c r="G56" s="226"/>
      <c r="H56" s="226"/>
      <c r="I56" s="226"/>
      <c r="J56" s="226"/>
      <c r="K56" s="226"/>
      <c r="L56" s="31" t="s">
        <v>23</v>
      </c>
      <c r="M56" s="32">
        <f>SUM(M47:M55)</f>
        <v>190166.66666666701</v>
      </c>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row>
    <row r="57" spans="1:55" s="1" customFormat="1" ht="18" customHeight="1">
      <c r="A57" s="333" t="s">
        <v>203</v>
      </c>
      <c r="B57" s="227"/>
      <c r="C57" s="227"/>
      <c r="D57" s="227"/>
      <c r="E57" s="227"/>
      <c r="F57" s="227"/>
      <c r="G57" s="227"/>
      <c r="H57" s="227"/>
      <c r="I57" s="227"/>
      <c r="J57" s="227"/>
      <c r="K57" s="227"/>
      <c r="L57" s="227"/>
      <c r="M57" s="334"/>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row>
    <row r="58" spans="1:55" s="1" customFormat="1" ht="175.5">
      <c r="A58" s="14">
        <v>1</v>
      </c>
      <c r="B58" s="330" t="s">
        <v>196</v>
      </c>
      <c r="C58" s="330"/>
      <c r="D58" s="20" t="s">
        <v>204</v>
      </c>
      <c r="E58" s="12" t="s">
        <v>21</v>
      </c>
      <c r="F58" s="13">
        <v>1500</v>
      </c>
      <c r="G58" s="13">
        <v>600</v>
      </c>
      <c r="H58" s="13">
        <v>2100</v>
      </c>
      <c r="I58" s="13">
        <f t="shared" ref="I58:I66" si="4">F58*H58/90000</f>
        <v>35</v>
      </c>
      <c r="J58" s="28">
        <v>1950</v>
      </c>
      <c r="K58" s="28">
        <v>1500</v>
      </c>
      <c r="L58" s="12" t="s">
        <v>22</v>
      </c>
      <c r="M58" s="29">
        <f>K58*I58</f>
        <v>52500</v>
      </c>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row>
    <row r="59" spans="1:55" s="1" customFormat="1" ht="162">
      <c r="A59" s="14">
        <v>2</v>
      </c>
      <c r="B59" s="330" t="s">
        <v>31</v>
      </c>
      <c r="C59" s="330"/>
      <c r="D59" s="25" t="s">
        <v>198</v>
      </c>
      <c r="E59" s="12" t="s">
        <v>21</v>
      </c>
      <c r="F59" s="13">
        <v>2400</v>
      </c>
      <c r="G59" s="13">
        <v>600</v>
      </c>
      <c r="H59" s="13">
        <v>600</v>
      </c>
      <c r="I59" s="13">
        <f t="shared" si="4"/>
        <v>16</v>
      </c>
      <c r="J59" s="28">
        <v>1150</v>
      </c>
      <c r="K59" s="28">
        <v>950</v>
      </c>
      <c r="L59" s="12" t="s">
        <v>22</v>
      </c>
      <c r="M59" s="29">
        <f>K59*I59</f>
        <v>15200</v>
      </c>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row>
    <row r="60" spans="1:55" s="1" customFormat="1" ht="111.75" customHeight="1">
      <c r="A60" s="14">
        <v>3</v>
      </c>
      <c r="B60" s="330" t="s">
        <v>205</v>
      </c>
      <c r="C60" s="330"/>
      <c r="D60" s="11" t="s">
        <v>182</v>
      </c>
      <c r="E60" s="12" t="s">
        <v>21</v>
      </c>
      <c r="F60" s="22">
        <v>900</v>
      </c>
      <c r="G60" s="22">
        <v>50</v>
      </c>
      <c r="H60" s="22">
        <v>2100</v>
      </c>
      <c r="I60" s="35">
        <f t="shared" si="4"/>
        <v>21</v>
      </c>
      <c r="J60" s="33">
        <v>1950</v>
      </c>
      <c r="K60" s="28">
        <v>1000</v>
      </c>
      <c r="L60" s="12" t="s">
        <v>37</v>
      </c>
      <c r="M60" s="29">
        <f>K60*I60</f>
        <v>21000</v>
      </c>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row>
    <row r="61" spans="1:55" s="1" customFormat="1" ht="138.75" customHeight="1">
      <c r="A61" s="14">
        <v>4</v>
      </c>
      <c r="B61" s="330" t="s">
        <v>206</v>
      </c>
      <c r="C61" s="330"/>
      <c r="D61" s="11" t="s">
        <v>207</v>
      </c>
      <c r="E61" s="12" t="s">
        <v>21</v>
      </c>
      <c r="F61" s="22">
        <v>900</v>
      </c>
      <c r="G61" s="22">
        <v>600</v>
      </c>
      <c r="H61" s="22">
        <v>300</v>
      </c>
      <c r="I61" s="35">
        <f t="shared" si="4"/>
        <v>3</v>
      </c>
      <c r="J61" s="28">
        <v>1950</v>
      </c>
      <c r="K61" s="28">
        <v>1500</v>
      </c>
      <c r="L61" s="12" t="s">
        <v>24</v>
      </c>
      <c r="M61" s="29">
        <f>K61*I61</f>
        <v>4500</v>
      </c>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row>
    <row r="62" spans="1:55" s="1" customFormat="1" ht="148.5">
      <c r="A62" s="14">
        <v>5</v>
      </c>
      <c r="B62" s="330" t="s">
        <v>199</v>
      </c>
      <c r="C62" s="330"/>
      <c r="D62" s="11" t="s">
        <v>208</v>
      </c>
      <c r="E62" s="12" t="s">
        <v>21</v>
      </c>
      <c r="F62" s="22">
        <v>1500</v>
      </c>
      <c r="G62" s="22">
        <v>600</v>
      </c>
      <c r="H62" s="22">
        <v>600</v>
      </c>
      <c r="I62" s="35">
        <f t="shared" si="4"/>
        <v>10</v>
      </c>
      <c r="J62" s="28">
        <v>1950</v>
      </c>
      <c r="K62" s="28">
        <v>1500</v>
      </c>
      <c r="L62" s="12" t="s">
        <v>24</v>
      </c>
      <c r="M62" s="29">
        <f>K62*I62</f>
        <v>15000</v>
      </c>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row>
    <row r="63" spans="1:55" s="1" customFormat="1" ht="148.5">
      <c r="A63" s="14">
        <v>6</v>
      </c>
      <c r="B63" s="330" t="s">
        <v>209</v>
      </c>
      <c r="C63" s="330"/>
      <c r="D63" s="26" t="s">
        <v>210</v>
      </c>
      <c r="E63" s="12" t="s">
        <v>21</v>
      </c>
      <c r="F63" s="13">
        <v>900</v>
      </c>
      <c r="G63" s="13">
        <v>300</v>
      </c>
      <c r="H63" s="13">
        <v>900</v>
      </c>
      <c r="I63" s="13">
        <f t="shared" si="4"/>
        <v>9</v>
      </c>
      <c r="J63" s="28">
        <v>1950</v>
      </c>
      <c r="K63" s="28">
        <v>1500</v>
      </c>
      <c r="L63" s="12" t="s">
        <v>24</v>
      </c>
      <c r="M63" s="29">
        <f>I63*K63</f>
        <v>13500</v>
      </c>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row>
    <row r="64" spans="1:55" s="1" customFormat="1" ht="102" customHeight="1">
      <c r="A64" s="14">
        <v>7</v>
      </c>
      <c r="B64" s="330" t="s">
        <v>185</v>
      </c>
      <c r="C64" s="330"/>
      <c r="D64" s="15" t="s">
        <v>180</v>
      </c>
      <c r="E64" s="12"/>
      <c r="F64" s="13">
        <v>900</v>
      </c>
      <c r="G64" s="13">
        <v>25</v>
      </c>
      <c r="H64" s="13">
        <v>600</v>
      </c>
      <c r="I64" s="13">
        <f t="shared" si="4"/>
        <v>6</v>
      </c>
      <c r="J64" s="28">
        <v>1600</v>
      </c>
      <c r="K64" s="28">
        <v>1200</v>
      </c>
      <c r="L64" s="12" t="s">
        <v>24</v>
      </c>
      <c r="M64" s="29">
        <f>K64*I64</f>
        <v>7200</v>
      </c>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row>
    <row r="65" spans="1:55" s="1" customFormat="1" ht="144" customHeight="1">
      <c r="A65" s="23">
        <v>8</v>
      </c>
      <c r="B65" s="335" t="s">
        <v>211</v>
      </c>
      <c r="C65" s="335"/>
      <c r="D65" s="20" t="s">
        <v>212</v>
      </c>
      <c r="E65" s="12" t="s">
        <v>21</v>
      </c>
      <c r="F65" s="13">
        <v>1500</v>
      </c>
      <c r="G65" s="13">
        <v>300</v>
      </c>
      <c r="H65" s="22">
        <v>1950</v>
      </c>
      <c r="I65" s="13">
        <f t="shared" si="4"/>
        <v>32.5</v>
      </c>
      <c r="J65" s="36">
        <v>1950</v>
      </c>
      <c r="K65" s="36">
        <v>1650</v>
      </c>
      <c r="L65" s="12" t="s">
        <v>32</v>
      </c>
      <c r="M65" s="29">
        <f>I65*K65</f>
        <v>53625</v>
      </c>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row>
    <row r="66" spans="1:55" s="1" customFormat="1" ht="78.75" customHeight="1">
      <c r="A66" s="14">
        <v>9</v>
      </c>
      <c r="B66" s="330" t="s">
        <v>33</v>
      </c>
      <c r="C66" s="330"/>
      <c r="D66" s="24" t="s">
        <v>34</v>
      </c>
      <c r="E66" s="12" t="s">
        <v>21</v>
      </c>
      <c r="F66" s="13">
        <f>1500+1950</f>
        <v>3450</v>
      </c>
      <c r="G66" s="13">
        <v>75</v>
      </c>
      <c r="H66" s="13">
        <v>1200</v>
      </c>
      <c r="I66" s="13">
        <f t="shared" si="4"/>
        <v>46</v>
      </c>
      <c r="J66" s="28">
        <v>950</v>
      </c>
      <c r="K66" s="28">
        <v>750</v>
      </c>
      <c r="L66" s="12" t="s">
        <v>35</v>
      </c>
      <c r="M66" s="29">
        <f>I66*K66</f>
        <v>34500</v>
      </c>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row>
    <row r="67" spans="1:55" s="1" customFormat="1" ht="21" customHeight="1">
      <c r="A67" s="332"/>
      <c r="B67" s="226"/>
      <c r="C67" s="226"/>
      <c r="D67" s="226"/>
      <c r="E67" s="226"/>
      <c r="F67" s="226"/>
      <c r="G67" s="226"/>
      <c r="H67" s="226"/>
      <c r="I67" s="226"/>
      <c r="J67" s="226"/>
      <c r="K67" s="226"/>
      <c r="L67" s="31" t="s">
        <v>23</v>
      </c>
      <c r="M67" s="32">
        <f>SUM(M58:M66)</f>
        <v>217025</v>
      </c>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row>
    <row r="68" spans="1:55" s="1" customFormat="1" ht="23.25" customHeight="1">
      <c r="A68" s="333" t="s">
        <v>213</v>
      </c>
      <c r="B68" s="227"/>
      <c r="C68" s="227"/>
      <c r="D68" s="227"/>
      <c r="E68" s="227"/>
      <c r="F68" s="227"/>
      <c r="G68" s="227"/>
      <c r="H68" s="227"/>
      <c r="I68" s="227"/>
      <c r="J68" s="227"/>
      <c r="K68" s="227"/>
      <c r="L68" s="227"/>
      <c r="M68" s="334"/>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row>
    <row r="69" spans="1:55" s="1" customFormat="1" ht="66.95" customHeight="1">
      <c r="A69" s="14">
        <v>1</v>
      </c>
      <c r="B69" s="330" t="s">
        <v>214</v>
      </c>
      <c r="C69" s="330" t="s">
        <v>41</v>
      </c>
      <c r="D69" s="40" t="s">
        <v>215</v>
      </c>
      <c r="E69" s="12" t="s">
        <v>21</v>
      </c>
      <c r="F69" s="41"/>
      <c r="G69" s="13"/>
      <c r="H69" s="13"/>
      <c r="I69" s="35">
        <v>1450</v>
      </c>
      <c r="J69" s="28">
        <v>240</v>
      </c>
      <c r="K69" s="28">
        <v>110</v>
      </c>
      <c r="L69" s="12" t="s">
        <v>24</v>
      </c>
      <c r="M69" s="29">
        <f>K69*I69</f>
        <v>159500</v>
      </c>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row>
    <row r="70" spans="1:55" s="1" customFormat="1" ht="24.75" customHeight="1">
      <c r="A70" s="332"/>
      <c r="B70" s="226"/>
      <c r="C70" s="226"/>
      <c r="D70" s="226"/>
      <c r="E70" s="226"/>
      <c r="F70" s="226"/>
      <c r="G70" s="226"/>
      <c r="H70" s="226"/>
      <c r="I70" s="226"/>
      <c r="J70" s="226"/>
      <c r="K70" s="226"/>
      <c r="L70" s="31" t="s">
        <v>23</v>
      </c>
      <c r="M70" s="32">
        <f>M69</f>
        <v>159500</v>
      </c>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row>
    <row r="71" spans="1:55" s="1" customFormat="1" ht="21.75" customHeight="1">
      <c r="A71" s="333" t="s">
        <v>43</v>
      </c>
      <c r="B71" s="271"/>
      <c r="C71" s="271"/>
      <c r="D71" s="271"/>
      <c r="E71" s="271"/>
      <c r="F71" s="271"/>
      <c r="G71" s="271"/>
      <c r="H71" s="271"/>
      <c r="I71" s="271"/>
      <c r="J71" s="271"/>
      <c r="K71" s="271"/>
      <c r="L71" s="271"/>
      <c r="M71" s="329"/>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row>
    <row r="72" spans="1:55" s="1" customFormat="1" ht="75" customHeight="1">
      <c r="A72" s="377">
        <v>1</v>
      </c>
      <c r="B72" s="330" t="s">
        <v>44</v>
      </c>
      <c r="C72" s="330"/>
      <c r="D72" s="382" t="s">
        <v>216</v>
      </c>
      <c r="E72" s="336" t="s">
        <v>21</v>
      </c>
      <c r="F72" s="13">
        <v>3000</v>
      </c>
      <c r="G72" s="13">
        <v>600</v>
      </c>
      <c r="H72" s="13">
        <v>820</v>
      </c>
      <c r="I72" s="35">
        <f t="shared" ref="I72:I79" si="5">F72*H72/90000</f>
        <v>27.3333333333333</v>
      </c>
      <c r="J72" s="44">
        <v>2500</v>
      </c>
      <c r="K72" s="44">
        <v>2350</v>
      </c>
      <c r="L72" s="12" t="s">
        <v>22</v>
      </c>
      <c r="M72" s="45">
        <f t="shared" ref="M72:M78" si="6">K72*I72</f>
        <v>64233.333333333299</v>
      </c>
      <c r="N72" s="7"/>
      <c r="O72" s="46"/>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row>
    <row r="73" spans="1:55" s="1" customFormat="1" ht="81" customHeight="1">
      <c r="A73" s="377"/>
      <c r="B73" s="330"/>
      <c r="C73" s="330"/>
      <c r="D73" s="382"/>
      <c r="E73" s="336"/>
      <c r="F73" s="13">
        <v>3900</v>
      </c>
      <c r="G73" s="13">
        <v>600</v>
      </c>
      <c r="H73" s="13">
        <v>820</v>
      </c>
      <c r="I73" s="35">
        <f t="shared" si="5"/>
        <v>35.533333333333303</v>
      </c>
      <c r="J73" s="44">
        <v>2500</v>
      </c>
      <c r="K73" s="44">
        <v>2350</v>
      </c>
      <c r="L73" s="12" t="s">
        <v>22</v>
      </c>
      <c r="M73" s="45">
        <f t="shared" si="6"/>
        <v>83503.333333333299</v>
      </c>
      <c r="N73" s="7"/>
      <c r="O73" s="46"/>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row>
    <row r="74" spans="1:55" s="1" customFormat="1" ht="46.5" customHeight="1">
      <c r="A74" s="377">
        <v>2</v>
      </c>
      <c r="B74" s="330" t="s">
        <v>217</v>
      </c>
      <c r="C74" s="330"/>
      <c r="D74" s="382" t="s">
        <v>218</v>
      </c>
      <c r="E74" s="336" t="s">
        <v>21</v>
      </c>
      <c r="F74" s="13">
        <v>1200</v>
      </c>
      <c r="G74" s="13">
        <v>300</v>
      </c>
      <c r="H74" s="13">
        <v>1200</v>
      </c>
      <c r="I74" s="35">
        <f t="shared" si="5"/>
        <v>16</v>
      </c>
      <c r="J74" s="44">
        <v>2800</v>
      </c>
      <c r="K74" s="44">
        <v>3500</v>
      </c>
      <c r="L74" s="12" t="s">
        <v>22</v>
      </c>
      <c r="M74" s="45">
        <f t="shared" si="6"/>
        <v>56000</v>
      </c>
      <c r="N74" s="7"/>
      <c r="O74" s="46"/>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row>
    <row r="75" spans="1:55" s="1" customFormat="1" ht="45" customHeight="1">
      <c r="A75" s="377"/>
      <c r="B75" s="330"/>
      <c r="C75" s="330"/>
      <c r="D75" s="382"/>
      <c r="E75" s="336"/>
      <c r="F75" s="13">
        <v>1000</v>
      </c>
      <c r="G75" s="13">
        <v>300</v>
      </c>
      <c r="H75" s="13">
        <v>550</v>
      </c>
      <c r="I75" s="35">
        <f t="shared" si="5"/>
        <v>6.1111111111111098</v>
      </c>
      <c r="J75" s="44">
        <v>2800</v>
      </c>
      <c r="K75" s="44">
        <v>3500</v>
      </c>
      <c r="L75" s="12" t="s">
        <v>22</v>
      </c>
      <c r="M75" s="45">
        <f t="shared" si="6"/>
        <v>21388.888888888901</v>
      </c>
      <c r="N75" s="7"/>
      <c r="O75" s="46"/>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row>
    <row r="76" spans="1:55" s="1" customFormat="1" ht="38.25" customHeight="1">
      <c r="A76" s="377"/>
      <c r="B76" s="330"/>
      <c r="C76" s="330"/>
      <c r="D76" s="382"/>
      <c r="E76" s="336"/>
      <c r="F76" s="13">
        <v>1500</v>
      </c>
      <c r="G76" s="13">
        <v>300</v>
      </c>
      <c r="H76" s="13">
        <v>1200</v>
      </c>
      <c r="I76" s="35">
        <f t="shared" si="5"/>
        <v>20</v>
      </c>
      <c r="J76" s="44">
        <v>2800</v>
      </c>
      <c r="K76" s="44">
        <v>3500</v>
      </c>
      <c r="L76" s="12" t="s">
        <v>22</v>
      </c>
      <c r="M76" s="45">
        <f t="shared" si="6"/>
        <v>70000</v>
      </c>
      <c r="N76" s="7"/>
      <c r="O76" s="46"/>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row>
    <row r="77" spans="1:55" s="1" customFormat="1" ht="39.75" customHeight="1">
      <c r="A77" s="378"/>
      <c r="B77" s="330"/>
      <c r="C77" s="330"/>
      <c r="D77" s="382"/>
      <c r="E77" s="336"/>
      <c r="F77" s="13">
        <v>1800</v>
      </c>
      <c r="G77" s="13">
        <v>300</v>
      </c>
      <c r="H77" s="13">
        <v>1200</v>
      </c>
      <c r="I77" s="35">
        <f t="shared" si="5"/>
        <v>24</v>
      </c>
      <c r="J77" s="44">
        <v>2800</v>
      </c>
      <c r="K77" s="44">
        <v>3500</v>
      </c>
      <c r="L77" s="12" t="s">
        <v>22</v>
      </c>
      <c r="M77" s="45">
        <f t="shared" si="6"/>
        <v>84000</v>
      </c>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row>
    <row r="78" spans="1:55" s="1" customFormat="1" ht="166.5" customHeight="1">
      <c r="A78" s="14">
        <v>3</v>
      </c>
      <c r="B78" s="330" t="s">
        <v>219</v>
      </c>
      <c r="C78" s="330"/>
      <c r="D78" s="40" t="s">
        <v>220</v>
      </c>
      <c r="E78" s="12"/>
      <c r="F78" s="13">
        <v>300</v>
      </c>
      <c r="G78" s="13">
        <v>300</v>
      </c>
      <c r="H78" s="13">
        <v>1200</v>
      </c>
      <c r="I78" s="35">
        <f t="shared" si="5"/>
        <v>4</v>
      </c>
      <c r="J78" s="44">
        <v>2800</v>
      </c>
      <c r="K78" s="44">
        <v>2350</v>
      </c>
      <c r="L78" s="12" t="s">
        <v>22</v>
      </c>
      <c r="M78" s="29">
        <f t="shared" si="6"/>
        <v>9400</v>
      </c>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row>
    <row r="79" spans="1:55" s="1" customFormat="1" ht="102.75" customHeight="1">
      <c r="A79" s="14">
        <v>4</v>
      </c>
      <c r="B79" s="330" t="s">
        <v>221</v>
      </c>
      <c r="C79" s="330"/>
      <c r="D79" s="11" t="s">
        <v>222</v>
      </c>
      <c r="E79" s="12" t="s">
        <v>21</v>
      </c>
      <c r="F79" s="13">
        <v>6900</v>
      </c>
      <c r="G79" s="13">
        <v>40</v>
      </c>
      <c r="H79" s="13">
        <v>300</v>
      </c>
      <c r="I79" s="13">
        <f t="shared" si="5"/>
        <v>23</v>
      </c>
      <c r="J79" s="28">
        <v>1500</v>
      </c>
      <c r="K79" s="28">
        <v>1000</v>
      </c>
      <c r="L79" s="12" t="s">
        <v>24</v>
      </c>
      <c r="M79" s="29">
        <f>I79*K79</f>
        <v>23000</v>
      </c>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row>
    <row r="80" spans="1:55" s="1" customFormat="1" ht="150" customHeight="1">
      <c r="A80" s="14">
        <v>5</v>
      </c>
      <c r="B80" s="330" t="s">
        <v>223</v>
      </c>
      <c r="C80" s="330"/>
      <c r="D80" s="11" t="s">
        <v>224</v>
      </c>
      <c r="E80" s="12" t="s">
        <v>21</v>
      </c>
      <c r="F80" s="13">
        <v>600</v>
      </c>
      <c r="G80" s="13">
        <v>600</v>
      </c>
      <c r="H80" s="13">
        <v>2800</v>
      </c>
      <c r="I80" s="35">
        <f>F80*H80/90000</f>
        <v>18.6666666666667</v>
      </c>
      <c r="J80" s="44">
        <v>4500</v>
      </c>
      <c r="K80" s="44">
        <v>3500</v>
      </c>
      <c r="L80" s="12" t="s">
        <v>22</v>
      </c>
      <c r="M80" s="45">
        <f>K80*I80</f>
        <v>65333.333333333299</v>
      </c>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row>
    <row r="81" spans="1:55" s="1" customFormat="1" ht="20.85" customHeight="1">
      <c r="A81" s="332"/>
      <c r="B81" s="226"/>
      <c r="C81" s="226"/>
      <c r="D81" s="226"/>
      <c r="E81" s="226"/>
      <c r="F81" s="226"/>
      <c r="G81" s="226"/>
      <c r="H81" s="226"/>
      <c r="I81" s="226"/>
      <c r="J81" s="226"/>
      <c r="K81" s="226"/>
      <c r="L81" s="31" t="s">
        <v>23</v>
      </c>
      <c r="M81" s="32">
        <f>SUM(M72:M80)</f>
        <v>476858.88888888899</v>
      </c>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row>
    <row r="82" spans="1:55" s="1" customFormat="1" ht="17.100000000000001" customHeight="1">
      <c r="A82" s="333" t="s">
        <v>45</v>
      </c>
      <c r="B82" s="227"/>
      <c r="C82" s="227"/>
      <c r="D82" s="227"/>
      <c r="E82" s="227"/>
      <c r="F82" s="227"/>
      <c r="G82" s="227"/>
      <c r="H82" s="227"/>
      <c r="I82" s="227"/>
      <c r="J82" s="227"/>
      <c r="K82" s="227"/>
      <c r="L82" s="227"/>
      <c r="M82" s="33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row>
    <row r="83" spans="1:55" s="1" customFormat="1" ht="16.5" customHeight="1">
      <c r="A83" s="42">
        <v>1</v>
      </c>
      <c r="B83" s="337" t="s">
        <v>46</v>
      </c>
      <c r="C83" s="337"/>
      <c r="D83" s="337"/>
      <c r="E83" s="12" t="s">
        <v>47</v>
      </c>
      <c r="F83" s="338">
        <v>5</v>
      </c>
      <c r="G83" s="338"/>
      <c r="H83" s="339">
        <v>4850</v>
      </c>
      <c r="I83" s="339"/>
      <c r="J83" s="339"/>
      <c r="K83" s="28">
        <v>4400</v>
      </c>
      <c r="L83" s="12" t="s">
        <v>48</v>
      </c>
      <c r="M83" s="29">
        <f>F83*K83</f>
        <v>22000</v>
      </c>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row>
    <row r="84" spans="1:55" s="1" customFormat="1" ht="20.25" customHeight="1">
      <c r="A84" s="42">
        <v>2</v>
      </c>
      <c r="B84" s="337" t="s">
        <v>49</v>
      </c>
      <c r="C84" s="337"/>
      <c r="D84" s="337"/>
      <c r="E84" s="12" t="s">
        <v>47</v>
      </c>
      <c r="F84" s="338">
        <v>2</v>
      </c>
      <c r="G84" s="338"/>
      <c r="H84" s="339">
        <v>690</v>
      </c>
      <c r="I84" s="339"/>
      <c r="J84" s="339"/>
      <c r="K84" s="47">
        <v>650</v>
      </c>
      <c r="L84" s="12" t="s">
        <v>48</v>
      </c>
      <c r="M84" s="29">
        <f>F84*K84</f>
        <v>1300</v>
      </c>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row>
    <row r="85" spans="1:55" s="1" customFormat="1" ht="19.5" customHeight="1">
      <c r="A85" s="42">
        <v>3</v>
      </c>
      <c r="B85" s="337" t="s">
        <v>225</v>
      </c>
      <c r="C85" s="337"/>
      <c r="D85" s="337"/>
      <c r="E85" s="12" t="s">
        <v>47</v>
      </c>
      <c r="F85" s="338">
        <v>1</v>
      </c>
      <c r="G85" s="338"/>
      <c r="H85" s="339" t="s">
        <v>28</v>
      </c>
      <c r="I85" s="339"/>
      <c r="J85" s="339"/>
      <c r="K85" s="48" t="s">
        <v>28</v>
      </c>
      <c r="L85" s="12" t="s">
        <v>48</v>
      </c>
      <c r="M85" s="29">
        <v>1800</v>
      </c>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row>
    <row r="86" spans="1:55" s="1" customFormat="1" ht="19.5" customHeight="1">
      <c r="A86" s="42">
        <v>4</v>
      </c>
      <c r="B86" s="340" t="s">
        <v>226</v>
      </c>
      <c r="C86" s="340"/>
      <c r="D86" s="340"/>
      <c r="E86" s="12" t="s">
        <v>47</v>
      </c>
      <c r="F86" s="338">
        <v>1</v>
      </c>
      <c r="G86" s="338"/>
      <c r="H86" s="339"/>
      <c r="I86" s="339"/>
      <c r="J86" s="339"/>
      <c r="K86" s="47">
        <v>21500</v>
      </c>
      <c r="L86" s="12" t="s">
        <v>48</v>
      </c>
      <c r="M86" s="29">
        <f>K86</f>
        <v>21500</v>
      </c>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row>
    <row r="87" spans="1:55" s="1" customFormat="1" ht="23.25" customHeight="1">
      <c r="A87" s="42">
        <v>5</v>
      </c>
      <c r="B87" s="337" t="s">
        <v>50</v>
      </c>
      <c r="C87" s="337"/>
      <c r="D87" s="337"/>
      <c r="E87" s="12" t="s">
        <v>47</v>
      </c>
      <c r="F87" s="338">
        <v>0</v>
      </c>
      <c r="G87" s="338"/>
      <c r="H87" s="339">
        <v>1050</v>
      </c>
      <c r="I87" s="339"/>
      <c r="J87" s="339"/>
      <c r="K87" s="47">
        <v>890</v>
      </c>
      <c r="L87" s="12" t="s">
        <v>48</v>
      </c>
      <c r="M87" s="29">
        <f t="shared" ref="M87:M97" si="7">F87*K87</f>
        <v>0</v>
      </c>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row>
    <row r="88" spans="1:55" s="1" customFormat="1" ht="21.75" customHeight="1">
      <c r="A88" s="42">
        <v>6</v>
      </c>
      <c r="B88" s="337" t="s">
        <v>51</v>
      </c>
      <c r="C88" s="337"/>
      <c r="D88" s="337"/>
      <c r="E88" s="12" t="s">
        <v>47</v>
      </c>
      <c r="F88" s="338">
        <v>15</v>
      </c>
      <c r="G88" s="338"/>
      <c r="H88" s="339">
        <v>575</v>
      </c>
      <c r="I88" s="339"/>
      <c r="J88" s="339"/>
      <c r="K88" s="47">
        <v>410</v>
      </c>
      <c r="L88" s="12" t="s">
        <v>48</v>
      </c>
      <c r="M88" s="29">
        <f t="shared" si="7"/>
        <v>6150</v>
      </c>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row>
    <row r="89" spans="1:55" s="1" customFormat="1" ht="18" customHeight="1">
      <c r="A89" s="42">
        <v>7</v>
      </c>
      <c r="B89" s="337" t="s">
        <v>52</v>
      </c>
      <c r="C89" s="337"/>
      <c r="D89" s="337"/>
      <c r="E89" s="12" t="s">
        <v>47</v>
      </c>
      <c r="F89" s="338">
        <v>1</v>
      </c>
      <c r="G89" s="338"/>
      <c r="H89" s="339">
        <v>3680</v>
      </c>
      <c r="I89" s="339"/>
      <c r="J89" s="339"/>
      <c r="K89" s="47">
        <v>2900</v>
      </c>
      <c r="L89" s="12" t="s">
        <v>48</v>
      </c>
      <c r="M89" s="29">
        <f t="shared" si="7"/>
        <v>2900</v>
      </c>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row>
    <row r="90" spans="1:55" s="1" customFormat="1" ht="21" customHeight="1">
      <c r="A90" s="42">
        <v>8</v>
      </c>
      <c r="B90" s="337" t="s">
        <v>53</v>
      </c>
      <c r="C90" s="337"/>
      <c r="D90" s="337"/>
      <c r="E90" s="12" t="s">
        <v>47</v>
      </c>
      <c r="F90" s="338">
        <v>1</v>
      </c>
      <c r="G90" s="338"/>
      <c r="H90" s="339">
        <v>2450</v>
      </c>
      <c r="I90" s="339"/>
      <c r="J90" s="339"/>
      <c r="K90" s="47">
        <v>1950</v>
      </c>
      <c r="L90" s="12" t="s">
        <v>48</v>
      </c>
      <c r="M90" s="29">
        <f t="shared" si="7"/>
        <v>1950</v>
      </c>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row>
    <row r="91" spans="1:55" s="1" customFormat="1" ht="19.5" customHeight="1">
      <c r="A91" s="42">
        <v>9</v>
      </c>
      <c r="B91" s="337" t="s">
        <v>54</v>
      </c>
      <c r="C91" s="337"/>
      <c r="D91" s="337"/>
      <c r="E91" s="12" t="s">
        <v>47</v>
      </c>
      <c r="F91" s="338">
        <v>20</v>
      </c>
      <c r="G91" s="338"/>
      <c r="H91" s="339">
        <v>1100</v>
      </c>
      <c r="I91" s="339"/>
      <c r="J91" s="339"/>
      <c r="K91" s="47">
        <v>75</v>
      </c>
      <c r="L91" s="12" t="s">
        <v>48</v>
      </c>
      <c r="M91" s="29">
        <f t="shared" si="7"/>
        <v>1500</v>
      </c>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row>
    <row r="92" spans="1:55" s="1" customFormat="1" ht="21.75" customHeight="1">
      <c r="A92" s="42">
        <v>10</v>
      </c>
      <c r="B92" s="337" t="s">
        <v>55</v>
      </c>
      <c r="C92" s="337"/>
      <c r="D92" s="337"/>
      <c r="E92" s="12" t="s">
        <v>47</v>
      </c>
      <c r="F92" s="338">
        <v>2</v>
      </c>
      <c r="G92" s="338"/>
      <c r="H92" s="339">
        <v>2450</v>
      </c>
      <c r="I92" s="339"/>
      <c r="J92" s="339"/>
      <c r="K92" s="47">
        <v>1950</v>
      </c>
      <c r="L92" s="12" t="s">
        <v>48</v>
      </c>
      <c r="M92" s="29">
        <f t="shared" si="7"/>
        <v>3900</v>
      </c>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row>
    <row r="93" spans="1:55" s="1" customFormat="1" ht="19.5" customHeight="1">
      <c r="A93" s="42">
        <v>11</v>
      </c>
      <c r="B93" s="337" t="s">
        <v>56</v>
      </c>
      <c r="C93" s="337"/>
      <c r="D93" s="337"/>
      <c r="E93" s="12" t="s">
        <v>47</v>
      </c>
      <c r="F93" s="338">
        <v>1</v>
      </c>
      <c r="G93" s="338"/>
      <c r="H93" s="339">
        <v>2430</v>
      </c>
      <c r="I93" s="339"/>
      <c r="J93" s="339"/>
      <c r="K93" s="47">
        <v>1850</v>
      </c>
      <c r="L93" s="12" t="s">
        <v>48</v>
      </c>
      <c r="M93" s="29">
        <f t="shared" si="7"/>
        <v>1850</v>
      </c>
      <c r="N93" s="7"/>
      <c r="O93" s="7"/>
      <c r="P93" s="7"/>
      <c r="Q93" s="7" t="s">
        <v>227</v>
      </c>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row>
    <row r="94" spans="1:55" s="1" customFormat="1" ht="19.5" customHeight="1">
      <c r="A94" s="42">
        <v>12</v>
      </c>
      <c r="B94" s="337" t="s">
        <v>228</v>
      </c>
      <c r="C94" s="337"/>
      <c r="D94" s="337"/>
      <c r="E94" s="12" t="s">
        <v>47</v>
      </c>
      <c r="F94" s="338">
        <v>0</v>
      </c>
      <c r="G94" s="338"/>
      <c r="H94" s="339">
        <v>32500</v>
      </c>
      <c r="I94" s="339"/>
      <c r="J94" s="339"/>
      <c r="K94" s="48">
        <v>27500</v>
      </c>
      <c r="L94" s="12" t="s">
        <v>48</v>
      </c>
      <c r="M94" s="29">
        <f t="shared" si="7"/>
        <v>0</v>
      </c>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row>
    <row r="95" spans="1:55" s="1" customFormat="1" ht="19.5" customHeight="1">
      <c r="A95" s="42">
        <v>13</v>
      </c>
      <c r="B95" s="337" t="s">
        <v>229</v>
      </c>
      <c r="C95" s="337"/>
      <c r="D95" s="337"/>
      <c r="E95" s="12" t="s">
        <v>47</v>
      </c>
      <c r="F95" s="338">
        <v>2</v>
      </c>
      <c r="G95" s="338"/>
      <c r="H95" s="339">
        <v>4900</v>
      </c>
      <c r="I95" s="339"/>
      <c r="J95" s="339"/>
      <c r="K95" s="47">
        <v>4200</v>
      </c>
      <c r="L95" s="12" t="s">
        <v>48</v>
      </c>
      <c r="M95" s="29">
        <f t="shared" si="7"/>
        <v>8400</v>
      </c>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row>
    <row r="96" spans="1:55" s="1" customFormat="1" ht="16.5" customHeight="1">
      <c r="A96" s="42">
        <v>14</v>
      </c>
      <c r="B96" s="337" t="s">
        <v>57</v>
      </c>
      <c r="C96" s="337"/>
      <c r="D96" s="337"/>
      <c r="E96" s="12" t="s">
        <v>47</v>
      </c>
      <c r="F96" s="338"/>
      <c r="G96" s="338"/>
      <c r="H96" s="339"/>
      <c r="I96" s="339"/>
      <c r="J96" s="339"/>
      <c r="K96" s="47"/>
      <c r="L96" s="12" t="s">
        <v>48</v>
      </c>
      <c r="M96" s="29">
        <f t="shared" si="7"/>
        <v>0</v>
      </c>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row>
    <row r="97" spans="1:55" s="1" customFormat="1" ht="15.75" customHeight="1">
      <c r="A97" s="42">
        <v>15</v>
      </c>
      <c r="B97" s="337" t="s">
        <v>230</v>
      </c>
      <c r="C97" s="337"/>
      <c r="D97" s="337"/>
      <c r="E97" s="12" t="s">
        <v>47</v>
      </c>
      <c r="F97" s="338"/>
      <c r="G97" s="338"/>
      <c r="H97" s="339"/>
      <c r="I97" s="339"/>
      <c r="J97" s="339"/>
      <c r="K97" s="47"/>
      <c r="L97" s="12" t="s">
        <v>48</v>
      </c>
      <c r="M97" s="29">
        <f t="shared" si="7"/>
        <v>0</v>
      </c>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row>
    <row r="98" spans="1:55" s="1" customFormat="1" ht="20.25" customHeight="1">
      <c r="A98" s="42">
        <v>16</v>
      </c>
      <c r="B98" s="337" t="s">
        <v>58</v>
      </c>
      <c r="C98" s="337"/>
      <c r="D98" s="337"/>
      <c r="E98" s="336" t="s">
        <v>47</v>
      </c>
      <c r="F98" s="336"/>
      <c r="G98" s="336"/>
      <c r="H98" s="336"/>
      <c r="I98" s="336"/>
      <c r="J98" s="336"/>
      <c r="K98" s="336"/>
      <c r="L98" s="12" t="s">
        <v>48</v>
      </c>
      <c r="M98" s="29">
        <v>1850</v>
      </c>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row>
    <row r="99" spans="1:55" s="1" customFormat="1" ht="18.600000000000001" customHeight="1">
      <c r="A99" s="332"/>
      <c r="B99" s="226"/>
      <c r="C99" s="226"/>
      <c r="D99" s="226"/>
      <c r="E99" s="226"/>
      <c r="F99" s="226"/>
      <c r="G99" s="226"/>
      <c r="H99" s="226"/>
      <c r="I99" s="226"/>
      <c r="J99" s="226"/>
      <c r="K99" s="226"/>
      <c r="L99" s="31" t="s">
        <v>23</v>
      </c>
      <c r="M99" s="32">
        <f>SUM(M83:M98)</f>
        <v>75100</v>
      </c>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row>
    <row r="100" spans="1:55" s="1" customFormat="1" ht="17.850000000000001" customHeight="1">
      <c r="A100" s="341" t="s">
        <v>39</v>
      </c>
      <c r="B100" s="342"/>
      <c r="C100" s="342"/>
      <c r="D100" s="342"/>
      <c r="E100" s="342"/>
      <c r="F100" s="342"/>
      <c r="G100" s="342"/>
      <c r="H100" s="342"/>
      <c r="I100" s="342"/>
      <c r="J100" s="342"/>
      <c r="K100" s="342"/>
      <c r="L100" s="342"/>
      <c r="M100" s="49">
        <f>M99+M81+M70+M67+M56+M45+M28+M24+M15</f>
        <v>1926639.4444444401</v>
      </c>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row>
    <row r="101" spans="1:55" s="1" customFormat="1" ht="23.1" customHeight="1">
      <c r="A101" s="343" t="s">
        <v>40</v>
      </c>
      <c r="B101" s="344"/>
      <c r="C101" s="344"/>
      <c r="D101" s="344"/>
      <c r="E101" s="344"/>
      <c r="F101" s="344"/>
      <c r="G101" s="344"/>
      <c r="H101" s="344"/>
      <c r="I101" s="344"/>
      <c r="J101" s="344"/>
      <c r="K101" s="344"/>
      <c r="L101" s="344"/>
      <c r="M101" s="49">
        <f>M100*90%*18%</f>
        <v>312115.59000000003</v>
      </c>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row>
    <row r="102" spans="1:55" s="1" customFormat="1" ht="20.100000000000001" customHeight="1">
      <c r="A102" s="345" t="s">
        <v>231</v>
      </c>
      <c r="B102" s="346"/>
      <c r="C102" s="346"/>
      <c r="D102" s="346"/>
      <c r="E102" s="346"/>
      <c r="F102" s="346"/>
      <c r="G102" s="346"/>
      <c r="H102" s="346"/>
      <c r="I102" s="346"/>
      <c r="J102" s="346"/>
      <c r="K102" s="346"/>
      <c r="L102" s="346"/>
      <c r="M102" s="50">
        <f>M100+M101</f>
        <v>2238755.0344444402</v>
      </c>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row>
    <row r="103" spans="1:55" s="1" customFormat="1" ht="18.75" customHeight="1">
      <c r="A103" s="347" t="s">
        <v>59</v>
      </c>
      <c r="B103" s="348"/>
      <c r="C103" s="349" t="s">
        <v>232</v>
      </c>
      <c r="D103" s="349"/>
      <c r="E103" s="349"/>
      <c r="F103" s="349"/>
      <c r="G103" s="349"/>
      <c r="H103" s="349"/>
      <c r="I103" s="349"/>
      <c r="J103" s="349"/>
      <c r="K103" s="349"/>
      <c r="L103" s="349"/>
      <c r="M103" s="350"/>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row>
    <row r="104" spans="1:55" s="1" customFormat="1" ht="9" customHeight="1">
      <c r="A104" s="389"/>
      <c r="B104" s="390"/>
      <c r="C104" s="390"/>
      <c r="D104" s="390"/>
      <c r="E104" s="390"/>
      <c r="F104" s="390"/>
      <c r="G104" s="390"/>
      <c r="H104" s="390"/>
      <c r="I104" s="390"/>
      <c r="J104" s="390"/>
      <c r="K104" s="390"/>
      <c r="L104" s="390"/>
      <c r="M104" s="391"/>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row>
    <row r="105" spans="1:55" s="1" customFormat="1" ht="9" customHeight="1">
      <c r="A105" s="389"/>
      <c r="B105" s="390"/>
      <c r="C105" s="390"/>
      <c r="D105" s="390"/>
      <c r="E105" s="390"/>
      <c r="F105" s="390"/>
      <c r="G105" s="390"/>
      <c r="H105" s="390"/>
      <c r="I105" s="390"/>
      <c r="J105" s="390"/>
      <c r="K105" s="390"/>
      <c r="L105" s="390"/>
      <c r="M105" s="391"/>
      <c r="N105" s="7"/>
      <c r="O105" s="7" t="s">
        <v>60</v>
      </c>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row>
    <row r="106" spans="1:55" s="1" customFormat="1" ht="10.35" customHeight="1">
      <c r="A106" s="389"/>
      <c r="B106" s="390"/>
      <c r="C106" s="390"/>
      <c r="D106" s="390"/>
      <c r="E106" s="390"/>
      <c r="F106" s="390"/>
      <c r="G106" s="390"/>
      <c r="H106" s="390"/>
      <c r="I106" s="390"/>
      <c r="J106" s="390"/>
      <c r="K106" s="390"/>
      <c r="L106" s="390"/>
      <c r="M106" s="391"/>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row>
    <row r="107" spans="1:55" s="1" customFormat="1" ht="9" customHeight="1">
      <c r="A107" s="389"/>
      <c r="B107" s="390"/>
      <c r="C107" s="390"/>
      <c r="D107" s="390"/>
      <c r="E107" s="390"/>
      <c r="F107" s="390"/>
      <c r="G107" s="390"/>
      <c r="H107" s="390"/>
      <c r="I107" s="390"/>
      <c r="J107" s="390"/>
      <c r="K107" s="390"/>
      <c r="L107" s="390"/>
      <c r="M107" s="391"/>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row>
    <row r="108" spans="1:55" s="1" customFormat="1" ht="10.35" customHeight="1">
      <c r="A108" s="389"/>
      <c r="B108" s="390"/>
      <c r="C108" s="390"/>
      <c r="D108" s="390"/>
      <c r="E108" s="390"/>
      <c r="F108" s="390"/>
      <c r="G108" s="390"/>
      <c r="H108" s="390"/>
      <c r="I108" s="390"/>
      <c r="J108" s="390"/>
      <c r="K108" s="390"/>
      <c r="L108" s="390"/>
      <c r="M108" s="391"/>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row>
    <row r="109" spans="1:55" s="1" customFormat="1" ht="9" customHeight="1">
      <c r="A109" s="389"/>
      <c r="B109" s="390"/>
      <c r="C109" s="390"/>
      <c r="D109" s="390"/>
      <c r="E109" s="390"/>
      <c r="F109" s="390"/>
      <c r="G109" s="390"/>
      <c r="H109" s="390"/>
      <c r="I109" s="390"/>
      <c r="J109" s="390"/>
      <c r="K109" s="390"/>
      <c r="L109" s="390"/>
      <c r="M109" s="391"/>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row>
    <row r="110" spans="1:55" s="1" customFormat="1" ht="18" customHeight="1">
      <c r="A110" s="389"/>
      <c r="B110" s="390"/>
      <c r="C110" s="390"/>
      <c r="D110" s="390"/>
      <c r="E110" s="390"/>
      <c r="F110" s="390"/>
      <c r="G110" s="390"/>
      <c r="H110" s="390"/>
      <c r="I110" s="390"/>
      <c r="J110" s="390"/>
      <c r="K110" s="390"/>
      <c r="L110" s="390"/>
      <c r="M110" s="391"/>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row>
    <row r="111" spans="1:55" s="1" customFormat="1" ht="10.35" customHeight="1">
      <c r="A111" s="389"/>
      <c r="B111" s="390"/>
      <c r="C111" s="390"/>
      <c r="D111" s="390"/>
      <c r="E111" s="390"/>
      <c r="F111" s="390"/>
      <c r="G111" s="390"/>
      <c r="H111" s="390"/>
      <c r="I111" s="390"/>
      <c r="J111" s="390"/>
      <c r="K111" s="390"/>
      <c r="L111" s="390"/>
      <c r="M111" s="391"/>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row>
    <row r="112" spans="1:55" s="1" customFormat="1" ht="9" customHeight="1">
      <c r="A112" s="389"/>
      <c r="B112" s="390"/>
      <c r="C112" s="390"/>
      <c r="D112" s="390"/>
      <c r="E112" s="390"/>
      <c r="F112" s="390"/>
      <c r="G112" s="390"/>
      <c r="H112" s="390"/>
      <c r="I112" s="390"/>
      <c r="J112" s="390"/>
      <c r="K112" s="390"/>
      <c r="L112" s="390"/>
      <c r="M112" s="391"/>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row>
    <row r="113" spans="1:55" s="1" customFormat="1" ht="20.25" customHeight="1">
      <c r="A113" s="351" t="s">
        <v>61</v>
      </c>
      <c r="B113" s="352"/>
      <c r="C113" s="352"/>
      <c r="D113" s="352"/>
      <c r="E113" s="352"/>
      <c r="F113" s="352"/>
      <c r="G113" s="352"/>
      <c r="H113" s="352"/>
      <c r="I113" s="352"/>
      <c r="J113" s="352"/>
      <c r="K113" s="352"/>
      <c r="L113" s="352"/>
      <c r="M113" s="353"/>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row>
    <row r="114" spans="1:55" s="1" customFormat="1" ht="16.5" customHeight="1">
      <c r="A114" s="43">
        <v>1</v>
      </c>
      <c r="B114" s="337" t="s">
        <v>62</v>
      </c>
      <c r="C114" s="337"/>
      <c r="D114" s="337"/>
      <c r="E114" s="337"/>
      <c r="F114" s="337"/>
      <c r="G114" s="337"/>
      <c r="H114" s="337"/>
      <c r="I114" s="337"/>
      <c r="J114" s="337"/>
      <c r="K114" s="337"/>
      <c r="L114" s="337"/>
      <c r="M114" s="354"/>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row>
    <row r="115" spans="1:55" s="1" customFormat="1" ht="18.75" customHeight="1">
      <c r="A115" s="43">
        <v>2</v>
      </c>
      <c r="B115" s="337" t="s">
        <v>63</v>
      </c>
      <c r="C115" s="337"/>
      <c r="D115" s="337"/>
      <c r="E115" s="337"/>
      <c r="F115" s="337"/>
      <c r="G115" s="337"/>
      <c r="H115" s="337"/>
      <c r="I115" s="337"/>
      <c r="J115" s="337"/>
      <c r="K115" s="337"/>
      <c r="L115" s="337"/>
      <c r="M115" s="354"/>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row>
    <row r="116" spans="1:55" s="1" customFormat="1" ht="17.25" customHeight="1">
      <c r="A116" s="43">
        <v>3</v>
      </c>
      <c r="B116" s="337" t="s">
        <v>64</v>
      </c>
      <c r="C116" s="337"/>
      <c r="D116" s="337"/>
      <c r="E116" s="337"/>
      <c r="F116" s="337"/>
      <c r="G116" s="337"/>
      <c r="H116" s="337"/>
      <c r="I116" s="337"/>
      <c r="J116" s="337"/>
      <c r="K116" s="337"/>
      <c r="L116" s="337"/>
      <c r="M116" s="354"/>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row>
    <row r="117" spans="1:55" s="1" customFormat="1" ht="17.25" customHeight="1">
      <c r="A117" s="43">
        <v>4</v>
      </c>
      <c r="B117" s="337" t="s">
        <v>65</v>
      </c>
      <c r="C117" s="337"/>
      <c r="D117" s="337"/>
      <c r="E117" s="337"/>
      <c r="F117" s="337"/>
      <c r="G117" s="337"/>
      <c r="H117" s="337"/>
      <c r="I117" s="337"/>
      <c r="J117" s="337"/>
      <c r="K117" s="337"/>
      <c r="L117" s="337"/>
      <c r="M117" s="354"/>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row>
    <row r="118" spans="1:55" s="1" customFormat="1" ht="16.5" customHeight="1">
      <c r="A118" s="43">
        <v>5</v>
      </c>
      <c r="B118" s="337" t="s">
        <v>66</v>
      </c>
      <c r="C118" s="337"/>
      <c r="D118" s="337"/>
      <c r="E118" s="337"/>
      <c r="F118" s="337"/>
      <c r="G118" s="337"/>
      <c r="H118" s="337"/>
      <c r="I118" s="337"/>
      <c r="J118" s="337"/>
      <c r="K118" s="337"/>
      <c r="L118" s="337"/>
      <c r="M118" s="354"/>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row>
    <row r="119" spans="1:55" s="1" customFormat="1" ht="18.75" customHeight="1">
      <c r="A119" s="43">
        <v>6</v>
      </c>
      <c r="B119" s="337" t="s">
        <v>67</v>
      </c>
      <c r="C119" s="337"/>
      <c r="D119" s="337"/>
      <c r="E119" s="337"/>
      <c r="F119" s="337"/>
      <c r="G119" s="337"/>
      <c r="H119" s="337"/>
      <c r="I119" s="337"/>
      <c r="J119" s="337"/>
      <c r="K119" s="337"/>
      <c r="L119" s="337"/>
      <c r="M119" s="354"/>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row>
    <row r="120" spans="1:55" s="1" customFormat="1" ht="17.25" customHeight="1">
      <c r="A120" s="43">
        <v>7</v>
      </c>
      <c r="B120" s="337" t="s">
        <v>68</v>
      </c>
      <c r="C120" s="337"/>
      <c r="D120" s="337"/>
      <c r="E120" s="337"/>
      <c r="F120" s="337"/>
      <c r="G120" s="337"/>
      <c r="H120" s="337"/>
      <c r="I120" s="337"/>
      <c r="J120" s="337"/>
      <c r="K120" s="337"/>
      <c r="L120" s="337"/>
      <c r="M120" s="354"/>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row>
    <row r="121" spans="1:55" s="1" customFormat="1" ht="17.25" customHeight="1">
      <c r="A121" s="43">
        <v>8</v>
      </c>
      <c r="B121" s="337" t="s">
        <v>69</v>
      </c>
      <c r="C121" s="337"/>
      <c r="D121" s="337"/>
      <c r="E121" s="337"/>
      <c r="F121" s="337"/>
      <c r="G121" s="337"/>
      <c r="H121" s="337"/>
      <c r="I121" s="337"/>
      <c r="J121" s="337"/>
      <c r="K121" s="337"/>
      <c r="L121" s="337"/>
      <c r="M121" s="354"/>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row>
    <row r="122" spans="1:55" s="1" customFormat="1" ht="19.5" customHeight="1">
      <c r="A122" s="43">
        <v>9</v>
      </c>
      <c r="B122" s="337" t="s">
        <v>70</v>
      </c>
      <c r="C122" s="337"/>
      <c r="D122" s="337"/>
      <c r="E122" s="337"/>
      <c r="F122" s="337"/>
      <c r="G122" s="337"/>
      <c r="H122" s="337"/>
      <c r="I122" s="337"/>
      <c r="J122" s="337"/>
      <c r="K122" s="337"/>
      <c r="L122" s="337"/>
      <c r="M122" s="354"/>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row>
    <row r="123" spans="1:55" s="1" customFormat="1" ht="19.5" customHeight="1">
      <c r="A123" s="43">
        <v>10</v>
      </c>
      <c r="B123" s="337" t="s">
        <v>71</v>
      </c>
      <c r="C123" s="337"/>
      <c r="D123" s="337"/>
      <c r="E123" s="337"/>
      <c r="F123" s="337"/>
      <c r="G123" s="337"/>
      <c r="H123" s="337"/>
      <c r="I123" s="337"/>
      <c r="J123" s="337"/>
      <c r="K123" s="337"/>
      <c r="L123" s="337"/>
      <c r="M123" s="354"/>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row>
    <row r="124" spans="1:55" s="1" customFormat="1" ht="18" customHeight="1">
      <c r="A124" s="351" t="s">
        <v>72</v>
      </c>
      <c r="B124" s="352"/>
      <c r="C124" s="352"/>
      <c r="D124" s="352"/>
      <c r="E124" s="352"/>
      <c r="F124" s="352"/>
      <c r="G124" s="352"/>
      <c r="H124" s="352"/>
      <c r="I124" s="352"/>
      <c r="J124" s="352"/>
      <c r="K124" s="352"/>
      <c r="L124" s="352"/>
      <c r="M124" s="353"/>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row>
    <row r="125" spans="1:55" s="1" customFormat="1" ht="19.5" customHeight="1">
      <c r="A125" s="43">
        <v>1</v>
      </c>
      <c r="B125" s="337" t="s">
        <v>233</v>
      </c>
      <c r="C125" s="337"/>
      <c r="D125" s="337"/>
      <c r="E125" s="337"/>
      <c r="F125" s="337"/>
      <c r="G125" s="337"/>
      <c r="H125" s="337"/>
      <c r="I125" s="337"/>
      <c r="J125" s="337"/>
      <c r="K125" s="337"/>
      <c r="L125" s="337"/>
      <c r="M125" s="354"/>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row>
    <row r="126" spans="1:55" s="1" customFormat="1" ht="20.25" customHeight="1">
      <c r="A126" s="43">
        <v>2</v>
      </c>
      <c r="B126" s="337" t="s">
        <v>73</v>
      </c>
      <c r="C126" s="337"/>
      <c r="D126" s="337"/>
      <c r="E126" s="337"/>
      <c r="F126" s="337"/>
      <c r="G126" s="337"/>
      <c r="H126" s="337"/>
      <c r="I126" s="337"/>
      <c r="J126" s="337"/>
      <c r="K126" s="337"/>
      <c r="L126" s="337"/>
      <c r="M126" s="354"/>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row>
    <row r="127" spans="1:55" s="1" customFormat="1" ht="36.75" customHeight="1">
      <c r="A127" s="43">
        <v>3</v>
      </c>
      <c r="B127" s="337" t="s">
        <v>234</v>
      </c>
      <c r="C127" s="355"/>
      <c r="D127" s="355"/>
      <c r="E127" s="355"/>
      <c r="F127" s="355"/>
      <c r="G127" s="355"/>
      <c r="H127" s="355"/>
      <c r="I127" s="355"/>
      <c r="J127" s="355"/>
      <c r="K127" s="355"/>
      <c r="L127" s="355"/>
      <c r="M127" s="356"/>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row>
    <row r="128" spans="1:55" s="1" customFormat="1" ht="38.25" customHeight="1">
      <c r="A128" s="43">
        <v>4</v>
      </c>
      <c r="B128" s="337" t="s">
        <v>74</v>
      </c>
      <c r="C128" s="337"/>
      <c r="D128" s="337"/>
      <c r="E128" s="337"/>
      <c r="F128" s="337"/>
      <c r="G128" s="337"/>
      <c r="H128" s="337"/>
      <c r="I128" s="337"/>
      <c r="J128" s="337"/>
      <c r="K128" s="337"/>
      <c r="L128" s="337"/>
      <c r="M128" s="354"/>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row>
    <row r="129" spans="1:55" s="1" customFormat="1" ht="24" customHeight="1">
      <c r="A129" s="43">
        <v>5</v>
      </c>
      <c r="B129" s="337" t="s">
        <v>75</v>
      </c>
      <c r="C129" s="337"/>
      <c r="D129" s="337"/>
      <c r="E129" s="337"/>
      <c r="F129" s="337"/>
      <c r="G129" s="337"/>
      <c r="H129" s="337"/>
      <c r="I129" s="337"/>
      <c r="J129" s="337"/>
      <c r="K129" s="337"/>
      <c r="L129" s="337"/>
      <c r="M129" s="354"/>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row>
    <row r="130" spans="1:55" s="1" customFormat="1" ht="30.75" customHeight="1">
      <c r="A130" s="43">
        <v>6</v>
      </c>
      <c r="B130" s="337" t="s">
        <v>76</v>
      </c>
      <c r="C130" s="355"/>
      <c r="D130" s="355"/>
      <c r="E130" s="355"/>
      <c r="F130" s="355"/>
      <c r="G130" s="355"/>
      <c r="H130" s="355"/>
      <c r="I130" s="355"/>
      <c r="J130" s="355"/>
      <c r="K130" s="355"/>
      <c r="L130" s="355"/>
      <c r="M130" s="356"/>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row>
    <row r="131" spans="1:55" s="1" customFormat="1" ht="21.75" customHeight="1">
      <c r="A131" s="43">
        <v>7</v>
      </c>
      <c r="B131" s="337" t="s">
        <v>77</v>
      </c>
      <c r="C131" s="337"/>
      <c r="D131" s="337"/>
      <c r="E131" s="337"/>
      <c r="F131" s="337"/>
      <c r="G131" s="337"/>
      <c r="H131" s="337"/>
      <c r="I131" s="337"/>
      <c r="J131" s="337"/>
      <c r="K131" s="337"/>
      <c r="L131" s="337"/>
      <c r="M131" s="354"/>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row>
    <row r="132" spans="1:55" s="1" customFormat="1" ht="20.25" customHeight="1">
      <c r="A132" s="43">
        <v>8</v>
      </c>
      <c r="B132" s="337" t="s">
        <v>78</v>
      </c>
      <c r="C132" s="337"/>
      <c r="D132" s="337"/>
      <c r="E132" s="337"/>
      <c r="F132" s="337"/>
      <c r="G132" s="337"/>
      <c r="H132" s="337"/>
      <c r="I132" s="337"/>
      <c r="J132" s="337"/>
      <c r="K132" s="337"/>
      <c r="L132" s="337"/>
      <c r="M132" s="354"/>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row>
    <row r="133" spans="1:55" s="1" customFormat="1" ht="22.5" customHeight="1">
      <c r="A133" s="43">
        <v>9</v>
      </c>
      <c r="B133" s="337" t="s">
        <v>79</v>
      </c>
      <c r="C133" s="337"/>
      <c r="D133" s="337"/>
      <c r="E133" s="337"/>
      <c r="F133" s="337"/>
      <c r="G133" s="337"/>
      <c r="H133" s="337"/>
      <c r="I133" s="337"/>
      <c r="J133" s="337"/>
      <c r="K133" s="337"/>
      <c r="L133" s="337"/>
      <c r="M133" s="354"/>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row>
    <row r="134" spans="1:55" s="1" customFormat="1" ht="19.5" customHeight="1">
      <c r="A134" s="43">
        <v>10</v>
      </c>
      <c r="B134" s="337" t="s">
        <v>80</v>
      </c>
      <c r="C134" s="337"/>
      <c r="D134" s="337"/>
      <c r="E134" s="337"/>
      <c r="F134" s="337"/>
      <c r="G134" s="337"/>
      <c r="H134" s="337"/>
      <c r="I134" s="337"/>
      <c r="J134" s="337"/>
      <c r="K134" s="337"/>
      <c r="L134" s="337"/>
      <c r="M134" s="354"/>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row>
    <row r="135" spans="1:55" s="1" customFormat="1" ht="20.25" customHeight="1">
      <c r="A135" s="351" t="s">
        <v>81</v>
      </c>
      <c r="B135" s="352"/>
      <c r="C135" s="352"/>
      <c r="D135" s="352"/>
      <c r="E135" s="352"/>
      <c r="F135" s="352"/>
      <c r="G135" s="352"/>
      <c r="H135" s="352"/>
      <c r="I135" s="352"/>
      <c r="J135" s="352"/>
      <c r="K135" s="352"/>
      <c r="L135" s="352"/>
      <c r="M135" s="353"/>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row>
    <row r="136" spans="1:55" s="1" customFormat="1" ht="22.5" customHeight="1">
      <c r="A136" s="43">
        <v>1</v>
      </c>
      <c r="B136" s="337" t="s">
        <v>82</v>
      </c>
      <c r="C136" s="337"/>
      <c r="D136" s="337"/>
      <c r="E136" s="337"/>
      <c r="F136" s="337"/>
      <c r="G136" s="337"/>
      <c r="H136" s="337"/>
      <c r="I136" s="337"/>
      <c r="J136" s="337"/>
      <c r="K136" s="337"/>
      <c r="L136" s="337"/>
      <c r="M136" s="49">
        <f>M102*10%</f>
        <v>223875.50344444401</v>
      </c>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row>
    <row r="137" spans="1:55" s="1" customFormat="1" ht="22.5" customHeight="1">
      <c r="A137" s="43">
        <v>2</v>
      </c>
      <c r="B137" s="337" t="s">
        <v>83</v>
      </c>
      <c r="C137" s="337"/>
      <c r="D137" s="337"/>
      <c r="E137" s="337"/>
      <c r="F137" s="337"/>
      <c r="G137" s="337"/>
      <c r="H137" s="337"/>
      <c r="I137" s="337"/>
      <c r="J137" s="337"/>
      <c r="K137" s="337"/>
      <c r="L137" s="337"/>
      <c r="M137" s="49">
        <f>M102*45%</f>
        <v>1007439.7655</v>
      </c>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row>
    <row r="138" spans="1:55" s="1" customFormat="1" ht="19.5" customHeight="1">
      <c r="A138" s="43">
        <v>3</v>
      </c>
      <c r="B138" s="337" t="s">
        <v>84</v>
      </c>
      <c r="C138" s="337"/>
      <c r="D138" s="337"/>
      <c r="E138" s="337"/>
      <c r="F138" s="337"/>
      <c r="G138" s="337"/>
      <c r="H138" s="337"/>
      <c r="I138" s="337"/>
      <c r="J138" s="337"/>
      <c r="K138" s="337"/>
      <c r="L138" s="337"/>
      <c r="M138" s="49">
        <f>M102*40%</f>
        <v>895502.01377777802</v>
      </c>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row>
    <row r="139" spans="1:55" s="1" customFormat="1" ht="28.5" customHeight="1">
      <c r="A139" s="43">
        <v>4</v>
      </c>
      <c r="B139" s="337" t="s">
        <v>85</v>
      </c>
      <c r="C139" s="337"/>
      <c r="D139" s="337"/>
      <c r="E139" s="337"/>
      <c r="F139" s="337"/>
      <c r="G139" s="337"/>
      <c r="H139" s="337"/>
      <c r="I139" s="337"/>
      <c r="J139" s="337"/>
      <c r="K139" s="337"/>
      <c r="L139" s="337"/>
      <c r="M139" s="49">
        <f>M102*5%</f>
        <v>111937.751722222</v>
      </c>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row>
    <row r="140" spans="1:55" s="1" customFormat="1" ht="18" customHeight="1">
      <c r="A140" s="51"/>
      <c r="B140" s="357" t="s">
        <v>20</v>
      </c>
      <c r="C140" s="357"/>
      <c r="D140" s="357"/>
      <c r="E140" s="357"/>
      <c r="F140" s="357"/>
      <c r="G140" s="357"/>
      <c r="H140" s="357"/>
      <c r="I140" s="357"/>
      <c r="J140" s="357"/>
      <c r="K140" s="357"/>
      <c r="L140" s="357"/>
      <c r="M140" s="61">
        <f>M136+M137+M138+M139</f>
        <v>2238755.0344444402</v>
      </c>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row>
    <row r="141" spans="1:55" s="1" customFormat="1" ht="20.25" customHeight="1">
      <c r="A141" s="351" t="s">
        <v>86</v>
      </c>
      <c r="B141" s="352"/>
      <c r="C141" s="352"/>
      <c r="D141" s="352"/>
      <c r="E141" s="352"/>
      <c r="F141" s="352"/>
      <c r="G141" s="352"/>
      <c r="H141" s="352"/>
      <c r="I141" s="352"/>
      <c r="J141" s="352"/>
      <c r="K141" s="352"/>
      <c r="L141" s="352"/>
      <c r="M141" s="353"/>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row>
    <row r="142" spans="1:55" s="1" customFormat="1" ht="25.5">
      <c r="A142" s="52" t="s">
        <v>87</v>
      </c>
      <c r="B142" s="53" t="s">
        <v>88</v>
      </c>
      <c r="C142" s="53" t="s">
        <v>89</v>
      </c>
      <c r="D142" s="53" t="s">
        <v>90</v>
      </c>
      <c r="E142" s="53" t="s">
        <v>91</v>
      </c>
      <c r="F142" s="358" t="s">
        <v>92</v>
      </c>
      <c r="G142" s="358"/>
      <c r="H142" s="358" t="s">
        <v>93</v>
      </c>
      <c r="I142" s="358"/>
      <c r="J142" s="358"/>
      <c r="K142" s="53" t="s">
        <v>94</v>
      </c>
      <c r="L142" s="359" t="s">
        <v>95</v>
      </c>
      <c r="M142" s="360"/>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row>
    <row r="143" spans="1:55" s="1" customFormat="1" ht="54">
      <c r="A143" s="54">
        <v>1</v>
      </c>
      <c r="B143" s="55" t="s">
        <v>96</v>
      </c>
      <c r="C143" s="55" t="s">
        <v>97</v>
      </c>
      <c r="D143" s="55" t="s">
        <v>98</v>
      </c>
      <c r="E143" s="56" t="s">
        <v>99</v>
      </c>
      <c r="F143" s="361" t="s">
        <v>100</v>
      </c>
      <c r="G143" s="361"/>
      <c r="H143" s="361" t="s">
        <v>235</v>
      </c>
      <c r="I143" s="361"/>
      <c r="J143" s="361"/>
      <c r="K143" s="56" t="s">
        <v>101</v>
      </c>
      <c r="L143" s="362">
        <f>M140</f>
        <v>2238755.0344444402</v>
      </c>
      <c r="M143" s="363"/>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row>
    <row r="144" spans="1:55" s="1" customFormat="1" ht="52.35" customHeight="1">
      <c r="A144" s="54">
        <v>2</v>
      </c>
      <c r="B144" s="55" t="s">
        <v>102</v>
      </c>
      <c r="C144" s="55" t="s">
        <v>97</v>
      </c>
      <c r="D144" s="56" t="s">
        <v>103</v>
      </c>
      <c r="E144" s="56" t="s">
        <v>104</v>
      </c>
      <c r="F144" s="361" t="s">
        <v>236</v>
      </c>
      <c r="G144" s="361"/>
      <c r="H144" s="361" t="s">
        <v>237</v>
      </c>
      <c r="I144" s="361"/>
      <c r="J144" s="361"/>
      <c r="K144" s="56" t="s">
        <v>105</v>
      </c>
      <c r="L144" s="362"/>
      <c r="M144" s="363"/>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row>
    <row r="145" spans="1:55" s="1" customFormat="1" ht="59.85" customHeight="1">
      <c r="A145" s="54">
        <v>3</v>
      </c>
      <c r="B145" s="55" t="s">
        <v>106</v>
      </c>
      <c r="C145" s="55" t="s">
        <v>107</v>
      </c>
      <c r="D145" s="55" t="s">
        <v>108</v>
      </c>
      <c r="E145" s="56" t="s">
        <v>104</v>
      </c>
      <c r="F145" s="361" t="s">
        <v>109</v>
      </c>
      <c r="G145" s="361"/>
      <c r="H145" s="361" t="s">
        <v>110</v>
      </c>
      <c r="I145" s="364"/>
      <c r="J145" s="364"/>
      <c r="K145" s="56" t="s">
        <v>111</v>
      </c>
      <c r="L145" s="361"/>
      <c r="M145" s="365"/>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row>
    <row r="146" spans="1:55" s="1" customFormat="1" ht="21.75" customHeight="1">
      <c r="A146" s="351" t="s">
        <v>112</v>
      </c>
      <c r="B146" s="352"/>
      <c r="C146" s="352"/>
      <c r="D146" s="352"/>
      <c r="E146" s="352"/>
      <c r="F146" s="352"/>
      <c r="G146" s="352"/>
      <c r="H146" s="352"/>
      <c r="I146" s="352"/>
      <c r="J146" s="352"/>
      <c r="K146" s="352"/>
      <c r="L146" s="352"/>
      <c r="M146" s="353"/>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row>
    <row r="147" spans="1:55" s="1" customFormat="1" ht="18.75" customHeight="1">
      <c r="A147" s="57">
        <v>1</v>
      </c>
      <c r="B147" s="366" t="s">
        <v>113</v>
      </c>
      <c r="C147" s="366"/>
      <c r="D147" s="366"/>
      <c r="E147" s="366"/>
      <c r="F147" s="366"/>
      <c r="G147" s="366"/>
      <c r="H147" s="366"/>
      <c r="I147" s="366"/>
      <c r="J147" s="366"/>
      <c r="K147" s="366"/>
      <c r="L147" s="366"/>
      <c r="M147" s="36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row>
    <row r="148" spans="1:55" s="1" customFormat="1" ht="18.75" customHeight="1">
      <c r="A148" s="57">
        <v>2</v>
      </c>
      <c r="B148" s="366" t="s">
        <v>114</v>
      </c>
      <c r="C148" s="366"/>
      <c r="D148" s="366"/>
      <c r="E148" s="366"/>
      <c r="F148" s="366"/>
      <c r="G148" s="366"/>
      <c r="H148" s="366"/>
      <c r="I148" s="366"/>
      <c r="J148" s="366"/>
      <c r="K148" s="366"/>
      <c r="L148" s="366"/>
      <c r="M148" s="36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row>
    <row r="149" spans="1:55" s="1" customFormat="1" ht="18" customHeight="1">
      <c r="A149" s="57">
        <v>3</v>
      </c>
      <c r="B149" s="366" t="s">
        <v>115</v>
      </c>
      <c r="C149" s="366"/>
      <c r="D149" s="366"/>
      <c r="E149" s="366"/>
      <c r="F149" s="366"/>
      <c r="G149" s="366"/>
      <c r="H149" s="366"/>
      <c r="I149" s="366"/>
      <c r="J149" s="366"/>
      <c r="K149" s="366"/>
      <c r="L149" s="366"/>
      <c r="M149" s="36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row>
    <row r="150" spans="1:55" s="1" customFormat="1" ht="19.5" customHeight="1">
      <c r="A150" s="57">
        <v>4</v>
      </c>
      <c r="B150" s="366" t="s">
        <v>116</v>
      </c>
      <c r="C150" s="366"/>
      <c r="D150" s="366"/>
      <c r="E150" s="366"/>
      <c r="F150" s="366"/>
      <c r="G150" s="366"/>
      <c r="H150" s="366"/>
      <c r="I150" s="366"/>
      <c r="J150" s="366"/>
      <c r="K150" s="366"/>
      <c r="L150" s="366"/>
      <c r="M150" s="36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row>
    <row r="151" spans="1:55" s="1" customFormat="1" ht="18" customHeight="1">
      <c r="A151" s="57">
        <v>5</v>
      </c>
      <c r="B151" s="366" t="s">
        <v>117</v>
      </c>
      <c r="C151" s="366"/>
      <c r="D151" s="366"/>
      <c r="E151" s="366"/>
      <c r="F151" s="366"/>
      <c r="G151" s="366"/>
      <c r="H151" s="366"/>
      <c r="I151" s="366"/>
      <c r="J151" s="366"/>
      <c r="K151" s="366"/>
      <c r="L151" s="366"/>
      <c r="M151" s="36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row>
    <row r="152" spans="1:55" s="1" customFormat="1" ht="23.25" customHeight="1">
      <c r="A152" s="57">
        <v>6</v>
      </c>
      <c r="B152" s="366" t="s">
        <v>118</v>
      </c>
      <c r="C152" s="366"/>
      <c r="D152" s="366"/>
      <c r="E152" s="366"/>
      <c r="F152" s="366"/>
      <c r="G152" s="366"/>
      <c r="H152" s="366"/>
      <c r="I152" s="366"/>
      <c r="J152" s="366"/>
      <c r="K152" s="366"/>
      <c r="L152" s="366"/>
      <c r="M152" s="36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row>
    <row r="153" spans="1:55" s="1" customFormat="1" ht="19.5" customHeight="1">
      <c r="A153" s="57">
        <v>7</v>
      </c>
      <c r="B153" s="366" t="s">
        <v>119</v>
      </c>
      <c r="C153" s="366"/>
      <c r="D153" s="366"/>
      <c r="E153" s="366"/>
      <c r="F153" s="366"/>
      <c r="G153" s="366"/>
      <c r="H153" s="366"/>
      <c r="I153" s="366"/>
      <c r="J153" s="366"/>
      <c r="K153" s="366"/>
      <c r="L153" s="366"/>
      <c r="M153" s="36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row>
    <row r="154" spans="1:55" s="1" customFormat="1" ht="19.5" customHeight="1">
      <c r="A154" s="57">
        <v>8</v>
      </c>
      <c r="B154" s="366" t="s">
        <v>120</v>
      </c>
      <c r="C154" s="366"/>
      <c r="D154" s="366"/>
      <c r="E154" s="366"/>
      <c r="F154" s="366"/>
      <c r="G154" s="366"/>
      <c r="H154" s="366"/>
      <c r="I154" s="366"/>
      <c r="J154" s="366"/>
      <c r="K154" s="366"/>
      <c r="L154" s="366"/>
      <c r="M154" s="36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row>
    <row r="155" spans="1:55" s="1" customFormat="1" ht="22.5" customHeight="1">
      <c r="A155" s="57">
        <v>9</v>
      </c>
      <c r="B155" s="366" t="s">
        <v>121</v>
      </c>
      <c r="C155" s="366"/>
      <c r="D155" s="366"/>
      <c r="E155" s="366"/>
      <c r="F155" s="366"/>
      <c r="G155" s="366"/>
      <c r="H155" s="366"/>
      <c r="I155" s="366"/>
      <c r="J155" s="366"/>
      <c r="K155" s="366"/>
      <c r="L155" s="366"/>
      <c r="M155" s="36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row>
    <row r="156" spans="1:55" s="1" customFormat="1" ht="17.100000000000001" customHeight="1">
      <c r="A156" s="351" t="s">
        <v>122</v>
      </c>
      <c r="B156" s="352"/>
      <c r="C156" s="352"/>
      <c r="D156" s="352"/>
      <c r="E156" s="352"/>
      <c r="F156" s="352"/>
      <c r="G156" s="352"/>
      <c r="H156" s="352"/>
      <c r="I156" s="352"/>
      <c r="J156" s="352"/>
      <c r="K156" s="352"/>
      <c r="L156" s="352"/>
      <c r="M156" s="353"/>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row>
    <row r="157" spans="1:55" s="1" customFormat="1" ht="22.5" customHeight="1">
      <c r="A157" s="57">
        <v>1</v>
      </c>
      <c r="B157" s="366" t="s">
        <v>123</v>
      </c>
      <c r="C157" s="366"/>
      <c r="D157" s="366"/>
      <c r="E157" s="366"/>
      <c r="F157" s="366"/>
      <c r="G157" s="366"/>
      <c r="H157" s="366"/>
      <c r="I157" s="366"/>
      <c r="J157" s="366"/>
      <c r="K157" s="366"/>
      <c r="L157" s="366"/>
      <c r="M157" s="36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row>
    <row r="158" spans="1:55" s="1" customFormat="1" ht="21" customHeight="1">
      <c r="A158" s="57">
        <v>2</v>
      </c>
      <c r="B158" s="366" t="s">
        <v>124</v>
      </c>
      <c r="C158" s="366"/>
      <c r="D158" s="366"/>
      <c r="E158" s="366"/>
      <c r="F158" s="366"/>
      <c r="G158" s="366"/>
      <c r="H158" s="366"/>
      <c r="I158" s="366"/>
      <c r="J158" s="366"/>
      <c r="K158" s="366"/>
      <c r="L158" s="366"/>
      <c r="M158" s="36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row>
    <row r="159" spans="1:55" s="1" customFormat="1" ht="21.75" customHeight="1">
      <c r="A159" s="57">
        <v>3</v>
      </c>
      <c r="B159" s="366" t="s">
        <v>125</v>
      </c>
      <c r="C159" s="366"/>
      <c r="D159" s="366"/>
      <c r="E159" s="366"/>
      <c r="F159" s="366"/>
      <c r="G159" s="366"/>
      <c r="H159" s="366"/>
      <c r="I159" s="366"/>
      <c r="J159" s="366"/>
      <c r="K159" s="366"/>
      <c r="L159" s="366"/>
      <c r="M159" s="36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row>
    <row r="160" spans="1:55" s="1" customFormat="1" ht="30" customHeight="1">
      <c r="A160" s="57">
        <v>4</v>
      </c>
      <c r="B160" s="366" t="s">
        <v>126</v>
      </c>
      <c r="C160" s="366"/>
      <c r="D160" s="366"/>
      <c r="E160" s="366"/>
      <c r="F160" s="366"/>
      <c r="G160" s="366"/>
      <c r="H160" s="366"/>
      <c r="I160" s="366"/>
      <c r="J160" s="366"/>
      <c r="K160" s="366"/>
      <c r="L160" s="366"/>
      <c r="M160" s="36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row>
    <row r="161" spans="1:56" s="1" customFormat="1" ht="21" customHeight="1">
      <c r="A161" s="57">
        <v>5</v>
      </c>
      <c r="B161" s="366" t="s">
        <v>127</v>
      </c>
      <c r="C161" s="366"/>
      <c r="D161" s="366"/>
      <c r="E161" s="366"/>
      <c r="F161" s="366"/>
      <c r="G161" s="366"/>
      <c r="H161" s="366"/>
      <c r="I161" s="366"/>
      <c r="J161" s="366"/>
      <c r="K161" s="366"/>
      <c r="L161" s="366"/>
      <c r="M161" s="36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row>
    <row r="162" spans="1:56" s="1" customFormat="1" ht="21.75" customHeight="1">
      <c r="A162" s="57">
        <v>6</v>
      </c>
      <c r="B162" s="366" t="s">
        <v>128</v>
      </c>
      <c r="C162" s="366"/>
      <c r="D162" s="366"/>
      <c r="E162" s="366"/>
      <c r="F162" s="366"/>
      <c r="G162" s="366"/>
      <c r="H162" s="366"/>
      <c r="I162" s="366"/>
      <c r="J162" s="366"/>
      <c r="K162" s="366"/>
      <c r="L162" s="366"/>
      <c r="M162" s="36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row>
    <row r="163" spans="1:56" s="1" customFormat="1" ht="20.25" customHeight="1">
      <c r="A163" s="57">
        <v>7</v>
      </c>
      <c r="B163" s="366" t="s">
        <v>129</v>
      </c>
      <c r="C163" s="366"/>
      <c r="D163" s="366"/>
      <c r="E163" s="366"/>
      <c r="F163" s="366"/>
      <c r="G163" s="366"/>
      <c r="H163" s="366"/>
      <c r="I163" s="366"/>
      <c r="J163" s="366"/>
      <c r="K163" s="366"/>
      <c r="L163" s="366"/>
      <c r="M163" s="36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row>
    <row r="164" spans="1:56" s="1" customFormat="1" ht="19.5" customHeight="1">
      <c r="A164" s="57">
        <v>8</v>
      </c>
      <c r="B164" s="366" t="s">
        <v>130</v>
      </c>
      <c r="C164" s="366"/>
      <c r="D164" s="366"/>
      <c r="E164" s="366"/>
      <c r="F164" s="366"/>
      <c r="G164" s="366"/>
      <c r="H164" s="366"/>
      <c r="I164" s="366"/>
      <c r="J164" s="366"/>
      <c r="K164" s="366"/>
      <c r="L164" s="366"/>
      <c r="M164" s="36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row>
    <row r="165" spans="1:56" s="1" customFormat="1" ht="16.5" customHeight="1">
      <c r="A165" s="57">
        <v>9</v>
      </c>
      <c r="B165" s="366" t="s">
        <v>131</v>
      </c>
      <c r="C165" s="366"/>
      <c r="D165" s="366"/>
      <c r="E165" s="366"/>
      <c r="F165" s="366"/>
      <c r="G165" s="366"/>
      <c r="H165" s="366"/>
      <c r="I165" s="366"/>
      <c r="J165" s="366"/>
      <c r="K165" s="366"/>
      <c r="L165" s="366"/>
      <c r="M165" s="36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row>
    <row r="166" spans="1:56" s="1" customFormat="1" ht="20.25" customHeight="1">
      <c r="A166" s="57">
        <v>10</v>
      </c>
      <c r="B166" s="366" t="s">
        <v>132</v>
      </c>
      <c r="C166" s="366"/>
      <c r="D166" s="366"/>
      <c r="E166" s="366"/>
      <c r="F166" s="366"/>
      <c r="G166" s="366"/>
      <c r="H166" s="366"/>
      <c r="I166" s="366"/>
      <c r="J166" s="366"/>
      <c r="K166" s="366"/>
      <c r="L166" s="366"/>
      <c r="M166" s="36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2"/>
    </row>
    <row r="167" spans="1:56" s="1" customFormat="1" ht="21.75" customHeight="1">
      <c r="A167" s="57">
        <v>11</v>
      </c>
      <c r="B167" s="366" t="s">
        <v>133</v>
      </c>
      <c r="C167" s="366"/>
      <c r="D167" s="366"/>
      <c r="E167" s="366"/>
      <c r="F167" s="366"/>
      <c r="G167" s="366"/>
      <c r="H167" s="366"/>
      <c r="I167" s="366"/>
      <c r="J167" s="366"/>
      <c r="K167" s="366"/>
      <c r="L167" s="366"/>
      <c r="M167" s="36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row>
    <row r="168" spans="1:56" s="1" customFormat="1" ht="20.25" customHeight="1">
      <c r="A168" s="57">
        <v>12</v>
      </c>
      <c r="B168" s="366" t="s">
        <v>134</v>
      </c>
      <c r="C168" s="366"/>
      <c r="D168" s="366"/>
      <c r="E168" s="366"/>
      <c r="F168" s="366"/>
      <c r="G168" s="366"/>
      <c r="H168" s="366"/>
      <c r="I168" s="366"/>
      <c r="J168" s="366"/>
      <c r="K168" s="366"/>
      <c r="L168" s="366"/>
      <c r="M168" s="36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row>
    <row r="169" spans="1:56" s="1" customFormat="1" ht="18.75" customHeight="1">
      <c r="A169" s="57">
        <v>13</v>
      </c>
      <c r="B169" s="366" t="s">
        <v>135</v>
      </c>
      <c r="C169" s="366"/>
      <c r="D169" s="366"/>
      <c r="E169" s="366"/>
      <c r="F169" s="366"/>
      <c r="G169" s="366"/>
      <c r="H169" s="366"/>
      <c r="I169" s="366"/>
      <c r="J169" s="366"/>
      <c r="K169" s="366"/>
      <c r="L169" s="366"/>
      <c r="M169" s="36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row>
    <row r="170" spans="1:56" s="1" customFormat="1" ht="19.5" customHeight="1">
      <c r="A170" s="57">
        <v>14</v>
      </c>
      <c r="B170" s="366" t="s">
        <v>136</v>
      </c>
      <c r="C170" s="366"/>
      <c r="D170" s="366"/>
      <c r="E170" s="366"/>
      <c r="F170" s="366"/>
      <c r="G170" s="366"/>
      <c r="H170" s="366"/>
      <c r="I170" s="366"/>
      <c r="J170" s="366"/>
      <c r="K170" s="366"/>
      <c r="L170" s="366"/>
      <c r="M170" s="36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row>
    <row r="171" spans="1:56" s="1" customFormat="1" ht="27.6" customHeight="1">
      <c r="A171" s="57">
        <v>15</v>
      </c>
      <c r="B171" s="366" t="s">
        <v>137</v>
      </c>
      <c r="C171" s="366"/>
      <c r="D171" s="366"/>
      <c r="E171" s="366"/>
      <c r="F171" s="366"/>
      <c r="G171" s="366"/>
      <c r="H171" s="366"/>
      <c r="I171" s="366"/>
      <c r="J171" s="366"/>
      <c r="K171" s="366"/>
      <c r="L171" s="366"/>
      <c r="M171" s="36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row>
    <row r="172" spans="1:56" s="1" customFormat="1" ht="16.5" customHeight="1">
      <c r="A172" s="58"/>
      <c r="B172" s="383" t="s">
        <v>138</v>
      </c>
      <c r="C172" s="383"/>
      <c r="D172" s="384"/>
      <c r="E172" s="384"/>
      <c r="F172" s="384"/>
      <c r="G172" s="384"/>
      <c r="H172" s="384"/>
      <c r="I172" s="384"/>
      <c r="J172" s="384"/>
      <c r="K172" s="384"/>
      <c r="L172" s="384"/>
      <c r="M172" s="385"/>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row>
    <row r="173" spans="1:56" s="1" customFormat="1" ht="27" customHeight="1">
      <c r="A173" s="379"/>
      <c r="B173" s="18"/>
      <c r="C173" s="59" t="s">
        <v>139</v>
      </c>
      <c r="D173" s="387"/>
      <c r="E173" s="387"/>
      <c r="F173" s="387"/>
      <c r="G173" s="387"/>
      <c r="H173" s="387"/>
      <c r="I173" s="387"/>
      <c r="J173" s="387"/>
      <c r="K173" s="387"/>
      <c r="L173" s="387"/>
      <c r="M173" s="388"/>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row>
    <row r="174" spans="1:56" s="1" customFormat="1" ht="23.1" customHeight="1">
      <c r="A174" s="379"/>
      <c r="B174" s="18"/>
      <c r="C174" s="59" t="s">
        <v>139</v>
      </c>
      <c r="D174" s="387"/>
      <c r="E174" s="387"/>
      <c r="F174" s="387"/>
      <c r="G174" s="387"/>
      <c r="H174" s="387"/>
      <c r="I174" s="387"/>
      <c r="J174" s="387"/>
      <c r="K174" s="387"/>
      <c r="L174" s="387"/>
      <c r="M174" s="388"/>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row>
    <row r="175" spans="1:56" s="1" customFormat="1" ht="26.1" customHeight="1">
      <c r="A175" s="379"/>
      <c r="B175" s="18"/>
      <c r="C175" s="60" t="s">
        <v>139</v>
      </c>
      <c r="D175" s="387"/>
      <c r="E175" s="387"/>
      <c r="F175" s="387"/>
      <c r="G175" s="387"/>
      <c r="H175" s="387"/>
      <c r="I175" s="387"/>
      <c r="J175" s="387"/>
      <c r="K175" s="387"/>
      <c r="L175" s="387"/>
      <c r="M175" s="388"/>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row>
    <row r="176" spans="1:56" s="1" customFormat="1" ht="25.5" customHeight="1">
      <c r="A176" s="379"/>
      <c r="B176" s="18"/>
      <c r="C176" s="60" t="s">
        <v>139</v>
      </c>
      <c r="D176" s="387"/>
      <c r="E176" s="387"/>
      <c r="F176" s="387"/>
      <c r="G176" s="387"/>
      <c r="H176" s="387"/>
      <c r="I176" s="387"/>
      <c r="J176" s="387"/>
      <c r="K176" s="387"/>
      <c r="L176" s="387"/>
      <c r="M176" s="388"/>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row>
    <row r="177" spans="1:56" s="1" customFormat="1" ht="22.5" customHeight="1">
      <c r="A177" s="379"/>
      <c r="B177" s="18"/>
      <c r="C177" s="60" t="s">
        <v>139</v>
      </c>
      <c r="D177" s="387"/>
      <c r="E177" s="387"/>
      <c r="F177" s="387"/>
      <c r="G177" s="387"/>
      <c r="H177" s="387"/>
      <c r="I177" s="387"/>
      <c r="J177" s="387"/>
      <c r="K177" s="387"/>
      <c r="L177" s="387"/>
      <c r="M177" s="388"/>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row>
    <row r="178" spans="1:56" s="1" customFormat="1" ht="23.25" customHeight="1">
      <c r="A178" s="379"/>
      <c r="B178" s="18"/>
      <c r="C178" s="60" t="s">
        <v>139</v>
      </c>
      <c r="D178" s="387"/>
      <c r="E178" s="387"/>
      <c r="F178" s="387"/>
      <c r="G178" s="387"/>
      <c r="H178" s="387"/>
      <c r="I178" s="387"/>
      <c r="J178" s="387"/>
      <c r="K178" s="387"/>
      <c r="L178" s="387"/>
      <c r="M178" s="388"/>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row>
    <row r="179" spans="1:56" s="1" customFormat="1" ht="18" customHeight="1">
      <c r="A179" s="368" t="s">
        <v>140</v>
      </c>
      <c r="B179" s="369"/>
      <c r="C179" s="369"/>
      <c r="D179" s="369"/>
      <c r="E179" s="369"/>
      <c r="F179" s="369"/>
      <c r="G179" s="369"/>
      <c r="H179" s="369"/>
      <c r="I179" s="369"/>
      <c r="J179" s="369"/>
      <c r="K179" s="369"/>
      <c r="L179" s="369"/>
      <c r="M179" s="370"/>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row>
    <row r="180" spans="1:56" s="1" customFormat="1" ht="28.35" customHeight="1">
      <c r="A180" s="379"/>
      <c r="B180" s="380"/>
      <c r="C180" s="56" t="s">
        <v>141</v>
      </c>
      <c r="D180" s="392" t="s">
        <v>142</v>
      </c>
      <c r="E180" s="392"/>
      <c r="F180" s="392"/>
      <c r="G180" s="392"/>
      <c r="H180" s="392"/>
      <c r="I180" s="392"/>
      <c r="J180" s="392"/>
      <c r="K180" s="392"/>
      <c r="L180" s="392"/>
      <c r="M180" s="393"/>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row>
    <row r="181" spans="1:56" s="1" customFormat="1" ht="31.5" customHeight="1">
      <c r="A181" s="379"/>
      <c r="B181" s="380"/>
      <c r="C181" s="56" t="s">
        <v>143</v>
      </c>
      <c r="D181" s="401">
        <v>320521010000099</v>
      </c>
      <c r="E181" s="401"/>
      <c r="F181" s="401"/>
      <c r="G181" s="401"/>
      <c r="H181" s="401"/>
      <c r="I181" s="401"/>
      <c r="J181" s="401"/>
      <c r="K181" s="401"/>
      <c r="L181" s="401"/>
      <c r="M181" s="402"/>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row>
    <row r="182" spans="1:56" s="1" customFormat="1" ht="28.5" customHeight="1">
      <c r="A182" s="379"/>
      <c r="B182" s="380"/>
      <c r="C182" s="56" t="s">
        <v>144</v>
      </c>
      <c r="D182" s="392" t="s">
        <v>145</v>
      </c>
      <c r="E182" s="392"/>
      <c r="F182" s="392"/>
      <c r="G182" s="392"/>
      <c r="H182" s="392"/>
      <c r="I182" s="392"/>
      <c r="J182" s="392"/>
      <c r="K182" s="392"/>
      <c r="L182" s="392"/>
      <c r="M182" s="393"/>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row>
    <row r="183" spans="1:56" s="1" customFormat="1" ht="24.6" customHeight="1">
      <c r="A183" s="379"/>
      <c r="B183" s="380"/>
      <c r="C183" s="56" t="s">
        <v>146</v>
      </c>
      <c r="D183" s="392" t="s">
        <v>147</v>
      </c>
      <c r="E183" s="392"/>
      <c r="F183" s="392"/>
      <c r="G183" s="392"/>
      <c r="H183" s="392"/>
      <c r="I183" s="392"/>
      <c r="J183" s="392"/>
      <c r="K183" s="392"/>
      <c r="L183" s="392"/>
      <c r="M183" s="393"/>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row>
    <row r="184" spans="1:56" s="1" customFormat="1" ht="32.85" customHeight="1">
      <c r="A184" s="379"/>
      <c r="B184" s="380"/>
      <c r="C184" s="56" t="s">
        <v>148</v>
      </c>
      <c r="D184" s="392" t="s">
        <v>149</v>
      </c>
      <c r="E184" s="392"/>
      <c r="F184" s="392"/>
      <c r="G184" s="392"/>
      <c r="H184" s="392"/>
      <c r="I184" s="392"/>
      <c r="J184" s="392"/>
      <c r="K184" s="392"/>
      <c r="L184" s="392"/>
      <c r="M184" s="393"/>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row>
    <row r="185" spans="1:56" s="1" customFormat="1" ht="19.5" customHeight="1">
      <c r="A185" s="394" t="s">
        <v>150</v>
      </c>
      <c r="B185" s="395"/>
      <c r="C185" s="395"/>
      <c r="D185" s="395"/>
      <c r="E185" s="395"/>
      <c r="F185" s="395"/>
      <c r="G185" s="395"/>
      <c r="H185" s="395"/>
      <c r="I185" s="395"/>
      <c r="J185" s="395"/>
      <c r="K185" s="395"/>
      <c r="L185" s="395"/>
      <c r="M185" s="396"/>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row>
    <row r="186" spans="1:56" s="1" customFormat="1" ht="71.099999999999994" customHeight="1">
      <c r="A186" s="397"/>
      <c r="B186" s="380"/>
      <c r="C186" s="380"/>
      <c r="D186" s="380"/>
      <c r="E186" s="380"/>
      <c r="F186" s="380"/>
      <c r="G186" s="380"/>
      <c r="H186" s="380"/>
      <c r="I186" s="380"/>
      <c r="J186" s="380"/>
      <c r="K186" s="380"/>
      <c r="L186" s="380"/>
      <c r="M186" s="398"/>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row>
    <row r="187" spans="1:56" s="1" customFormat="1" ht="86.1" customHeight="1">
      <c r="A187" s="399"/>
      <c r="B187" s="400"/>
      <c r="C187" s="386" t="s">
        <v>151</v>
      </c>
      <c r="D187" s="386"/>
      <c r="E187" s="386"/>
      <c r="F187" s="386"/>
      <c r="G187" s="386"/>
      <c r="H187" s="386"/>
      <c r="I187" s="386"/>
      <c r="J187" s="386"/>
      <c r="K187" s="386"/>
      <c r="L187" s="386"/>
      <c r="M187" s="62"/>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row>
    <row r="188" spans="1:56" s="1" customFormat="1" ht="19.5" customHeight="1">
      <c r="A188" s="399" t="s">
        <v>152</v>
      </c>
      <c r="B188" s="400"/>
      <c r="C188" s="386"/>
      <c r="D188" s="386"/>
      <c r="E188" s="386"/>
      <c r="F188" s="386"/>
      <c r="G188" s="386"/>
      <c r="H188" s="386"/>
      <c r="I188" s="386"/>
      <c r="J188" s="386"/>
      <c r="K188" s="386"/>
      <c r="L188" s="386"/>
      <c r="M188" s="62"/>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row>
    <row r="189" spans="1:56" s="1" customFormat="1" ht="12.75">
      <c r="A189" s="368"/>
      <c r="B189" s="369"/>
      <c r="C189" s="369"/>
      <c r="D189" s="369"/>
      <c r="E189" s="369"/>
      <c r="F189" s="369"/>
      <c r="G189" s="369"/>
      <c r="H189" s="369"/>
      <c r="I189" s="369"/>
      <c r="J189" s="369"/>
      <c r="K189" s="369"/>
      <c r="L189" s="369"/>
      <c r="M189" s="370"/>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row>
    <row r="190" spans="1:56" s="1" customFormat="1" ht="30.95" customHeight="1">
      <c r="A190" s="371" t="s">
        <v>153</v>
      </c>
      <c r="B190" s="372"/>
      <c r="C190" s="372"/>
      <c r="D190" s="372"/>
      <c r="E190" s="372"/>
      <c r="F190" s="372"/>
      <c r="G190" s="372"/>
      <c r="H190" s="372"/>
      <c r="I190" s="372"/>
      <c r="J190" s="372"/>
      <c r="K190" s="372"/>
      <c r="L190" s="372"/>
      <c r="M190" s="373"/>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row>
    <row r="191" spans="1:56" s="1" customFormat="1" ht="12" customHeight="1">
      <c r="A191" s="374"/>
      <c r="B191" s="375"/>
      <c r="C191" s="375"/>
      <c r="D191" s="375"/>
      <c r="E191" s="375"/>
      <c r="F191" s="375"/>
      <c r="G191" s="375"/>
      <c r="H191" s="375"/>
      <c r="I191" s="375"/>
      <c r="J191" s="375"/>
      <c r="K191" s="375"/>
      <c r="L191" s="375"/>
      <c r="M191" s="376"/>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row>
  </sheetData>
  <mergeCells count="235">
    <mergeCell ref="C187:L188"/>
    <mergeCell ref="D173:M178"/>
    <mergeCell ref="A104:M112"/>
    <mergeCell ref="B72:C73"/>
    <mergeCell ref="B74:C77"/>
    <mergeCell ref="B50:C52"/>
    <mergeCell ref="B38:C40"/>
    <mergeCell ref="B34:C35"/>
    <mergeCell ref="B20:C21"/>
    <mergeCell ref="D184:M184"/>
    <mergeCell ref="A185:M185"/>
    <mergeCell ref="A186:M186"/>
    <mergeCell ref="A187:B187"/>
    <mergeCell ref="A188:B188"/>
    <mergeCell ref="D180:M180"/>
    <mergeCell ref="D181:M181"/>
    <mergeCell ref="D182:M182"/>
    <mergeCell ref="D183:M183"/>
    <mergeCell ref="B161:M161"/>
    <mergeCell ref="B162:M162"/>
    <mergeCell ref="B163:M163"/>
    <mergeCell ref="B164:M164"/>
    <mergeCell ref="B165:M165"/>
    <mergeCell ref="B166:M166"/>
    <mergeCell ref="A189:M189"/>
    <mergeCell ref="A190:M190"/>
    <mergeCell ref="A191:M191"/>
    <mergeCell ref="A20:A21"/>
    <mergeCell ref="A34:A35"/>
    <mergeCell ref="A38:A40"/>
    <mergeCell ref="A50:A52"/>
    <mergeCell ref="A72:A73"/>
    <mergeCell ref="A74:A77"/>
    <mergeCell ref="A173:A178"/>
    <mergeCell ref="A180:A184"/>
    <mergeCell ref="B180:B184"/>
    <mergeCell ref="D20:D21"/>
    <mergeCell ref="D34:D35"/>
    <mergeCell ref="D38:D40"/>
    <mergeCell ref="D50:D52"/>
    <mergeCell ref="D72:D73"/>
    <mergeCell ref="D74:D77"/>
    <mergeCell ref="E72:E73"/>
    <mergeCell ref="B170:M170"/>
    <mergeCell ref="B171:M171"/>
    <mergeCell ref="B172:C172"/>
    <mergeCell ref="D172:M172"/>
    <mergeCell ref="A179:M179"/>
    <mergeCell ref="B167:M167"/>
    <mergeCell ref="B168:M168"/>
    <mergeCell ref="B169:M169"/>
    <mergeCell ref="B152:M152"/>
    <mergeCell ref="B153:M153"/>
    <mergeCell ref="B154:M154"/>
    <mergeCell ref="B155:M155"/>
    <mergeCell ref="A156:M156"/>
    <mergeCell ref="B157:M157"/>
    <mergeCell ref="B158:M158"/>
    <mergeCell ref="B159:M159"/>
    <mergeCell ref="B160:M160"/>
    <mergeCell ref="F145:G145"/>
    <mergeCell ref="H145:J145"/>
    <mergeCell ref="L145:M145"/>
    <mergeCell ref="A146:M146"/>
    <mergeCell ref="B147:M147"/>
    <mergeCell ref="B148:M148"/>
    <mergeCell ref="B149:M149"/>
    <mergeCell ref="B150:M150"/>
    <mergeCell ref="B151:M151"/>
    <mergeCell ref="A141:M141"/>
    <mergeCell ref="F142:G142"/>
    <mergeCell ref="H142:J142"/>
    <mergeCell ref="L142:M142"/>
    <mergeCell ref="F143:G143"/>
    <mergeCell ref="H143:J143"/>
    <mergeCell ref="L143:M143"/>
    <mergeCell ref="F144:G144"/>
    <mergeCell ref="H144:J144"/>
    <mergeCell ref="L144:M144"/>
    <mergeCell ref="B132:M132"/>
    <mergeCell ref="B133:M133"/>
    <mergeCell ref="B134:M134"/>
    <mergeCell ref="A135:M135"/>
    <mergeCell ref="B136:L136"/>
    <mergeCell ref="B137:L137"/>
    <mergeCell ref="B138:L138"/>
    <mergeCell ref="B139:L139"/>
    <mergeCell ref="B140:L140"/>
    <mergeCell ref="B123:M123"/>
    <mergeCell ref="A124:M124"/>
    <mergeCell ref="B125:M125"/>
    <mergeCell ref="B126:M126"/>
    <mergeCell ref="B127:M127"/>
    <mergeCell ref="B128:M128"/>
    <mergeCell ref="B129:M129"/>
    <mergeCell ref="B130:M130"/>
    <mergeCell ref="B131:M131"/>
    <mergeCell ref="B114:M114"/>
    <mergeCell ref="B115:M115"/>
    <mergeCell ref="B116:M116"/>
    <mergeCell ref="B117:M117"/>
    <mergeCell ref="B118:M118"/>
    <mergeCell ref="B119:M119"/>
    <mergeCell ref="B120:M120"/>
    <mergeCell ref="B121:M121"/>
    <mergeCell ref="B122:M122"/>
    <mergeCell ref="B98:D98"/>
    <mergeCell ref="E98:K98"/>
    <mergeCell ref="A99:K99"/>
    <mergeCell ref="A100:L100"/>
    <mergeCell ref="A101:L101"/>
    <mergeCell ref="A102:L102"/>
    <mergeCell ref="A103:B103"/>
    <mergeCell ref="C103:M103"/>
    <mergeCell ref="A113:M113"/>
    <mergeCell ref="B95:D95"/>
    <mergeCell ref="F95:G95"/>
    <mergeCell ref="H95:J95"/>
    <mergeCell ref="B96:D96"/>
    <mergeCell ref="F96:G96"/>
    <mergeCell ref="H96:J96"/>
    <mergeCell ref="B97:D97"/>
    <mergeCell ref="F97:G97"/>
    <mergeCell ref="H97:J97"/>
    <mergeCell ref="B92:D92"/>
    <mergeCell ref="F92:G92"/>
    <mergeCell ref="H92:J92"/>
    <mergeCell ref="B93:D93"/>
    <mergeCell ref="F93:G93"/>
    <mergeCell ref="H93:J93"/>
    <mergeCell ref="B94:D94"/>
    <mergeCell ref="F94:G94"/>
    <mergeCell ref="H94:J94"/>
    <mergeCell ref="B89:D89"/>
    <mergeCell ref="F89:G89"/>
    <mergeCell ref="H89:J89"/>
    <mergeCell ref="B90:D90"/>
    <mergeCell ref="F90:G90"/>
    <mergeCell ref="H90:J90"/>
    <mergeCell ref="B91:D91"/>
    <mergeCell ref="F91:G91"/>
    <mergeCell ref="H91:J91"/>
    <mergeCell ref="B86:D86"/>
    <mergeCell ref="F86:G86"/>
    <mergeCell ref="H86:J86"/>
    <mergeCell ref="B87:D87"/>
    <mergeCell ref="F87:G87"/>
    <mergeCell ref="H87:J87"/>
    <mergeCell ref="B88:D88"/>
    <mergeCell ref="F88:G88"/>
    <mergeCell ref="H88:J88"/>
    <mergeCell ref="A81:K81"/>
    <mergeCell ref="A82:M82"/>
    <mergeCell ref="B83:D83"/>
    <mergeCell ref="F83:G83"/>
    <mergeCell ref="H83:J83"/>
    <mergeCell ref="B84:D84"/>
    <mergeCell ref="F84:G84"/>
    <mergeCell ref="H84:J84"/>
    <mergeCell ref="B85:D85"/>
    <mergeCell ref="F85:G85"/>
    <mergeCell ref="H85:J85"/>
    <mergeCell ref="B66:C66"/>
    <mergeCell ref="A67:K67"/>
    <mergeCell ref="A68:M68"/>
    <mergeCell ref="B69:C69"/>
    <mergeCell ref="A70:K70"/>
    <mergeCell ref="A71:M71"/>
    <mergeCell ref="B78:C78"/>
    <mergeCell ref="B79:C79"/>
    <mergeCell ref="B80:C80"/>
    <mergeCell ref="E74:E77"/>
    <mergeCell ref="A57:M57"/>
    <mergeCell ref="B58:C58"/>
    <mergeCell ref="B59:C59"/>
    <mergeCell ref="B60:C60"/>
    <mergeCell ref="B61:C61"/>
    <mergeCell ref="B62:C62"/>
    <mergeCell ref="B63:C63"/>
    <mergeCell ref="B64:C64"/>
    <mergeCell ref="B65:C65"/>
    <mergeCell ref="A45:K45"/>
    <mergeCell ref="A46:M46"/>
    <mergeCell ref="B47:C47"/>
    <mergeCell ref="B48:C48"/>
    <mergeCell ref="B49:C49"/>
    <mergeCell ref="B53:C53"/>
    <mergeCell ref="B54:C54"/>
    <mergeCell ref="B55:C55"/>
    <mergeCell ref="A56:K56"/>
    <mergeCell ref="B31:C31"/>
    <mergeCell ref="B32:C32"/>
    <mergeCell ref="B33:C33"/>
    <mergeCell ref="B36:C36"/>
    <mergeCell ref="B37:C37"/>
    <mergeCell ref="B41:C41"/>
    <mergeCell ref="B42:C42"/>
    <mergeCell ref="B43:C43"/>
    <mergeCell ref="B44:C44"/>
    <mergeCell ref="B22:C22"/>
    <mergeCell ref="B23:C23"/>
    <mergeCell ref="A24:K24"/>
    <mergeCell ref="A25:M25"/>
    <mergeCell ref="B26:C26"/>
    <mergeCell ref="B27:C27"/>
    <mergeCell ref="A28:K28"/>
    <mergeCell ref="A29:M29"/>
    <mergeCell ref="B30:C30"/>
    <mergeCell ref="A11:M11"/>
    <mergeCell ref="B12:C12"/>
    <mergeCell ref="B13:C13"/>
    <mergeCell ref="B14:C14"/>
    <mergeCell ref="A15:K15"/>
    <mergeCell ref="A16:M16"/>
    <mergeCell ref="B17:C17"/>
    <mergeCell ref="B18:C18"/>
    <mergeCell ref="B19:C19"/>
    <mergeCell ref="A6:B6"/>
    <mergeCell ref="C6:M6"/>
    <mergeCell ref="A7:B7"/>
    <mergeCell ref="C7:M7"/>
    <mergeCell ref="A8:B8"/>
    <mergeCell ref="C8:M8"/>
    <mergeCell ref="A9:B9"/>
    <mergeCell ref="C9:M9"/>
    <mergeCell ref="B10:C10"/>
    <mergeCell ref="A1:M1"/>
    <mergeCell ref="A2:F2"/>
    <mergeCell ref="G2:M2"/>
    <mergeCell ref="A3:H3"/>
    <mergeCell ref="I3:M3"/>
    <mergeCell ref="A4:B4"/>
    <mergeCell ref="C4:M4"/>
    <mergeCell ref="A5:B5"/>
    <mergeCell ref="C5:M5"/>
  </mergeCells>
  <hyperlinks>
    <hyperlink ref="C174" r:id="rId1"/>
    <hyperlink ref="C173" r:id="rId2"/>
    <hyperlink ref="C175" r:id="rId3"/>
    <hyperlink ref="C176" r:id="rId4"/>
    <hyperlink ref="C177" r:id="rId5"/>
    <hyperlink ref="C178" r:id="rId6"/>
  </hyperlinks>
  <pageMargins left="0.196527777777778" right="0.196527777777778" top="0.39305555555555599" bottom="0.196527777777778" header="0.23611111111111099" footer="7.8472222222222193E-2"/>
  <pageSetup paperSize="9" scale="65" fitToHeight="0" orientation="portrait" r:id="rId7"/>
  <rowBreaks count="5" manualBreakCount="5">
    <brk id="24" max="12" man="1"/>
    <brk id="40" max="12" man="1"/>
    <brk id="45" max="12" man="1"/>
    <brk id="70" max="12" man="1"/>
    <brk id="192" max="16383" man="1"/>
  </rowBreaks>
  <colBreaks count="2" manualBreakCount="2">
    <brk id="14" max="1048575" man="1"/>
    <brk id="15" max="1048575" man="1"/>
  </colBreaks>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BOQ</vt:lpstr>
      <vt:lpstr>MR GRADE QUOTATION</vt:lpstr>
      <vt:lpstr>BOQ!Print_Area</vt:lpstr>
      <vt:lpstr>'MR GRADE QUOTATION'!Print_Area</vt:lpstr>
      <vt:lpstr>BOQ!Print_Titles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Vion_Quotation_Templete</dc:title>
  <dc:creator>Mukund Gopi</dc:creator>
  <cp:lastModifiedBy>Divya</cp:lastModifiedBy>
  <cp:lastPrinted>2026-09-18T06:57:36Z</cp:lastPrinted>
  <dcterms:created xsi:type="dcterms:W3CDTF">2024-09-03T08:41:00Z</dcterms:created>
  <dcterms:modified xsi:type="dcterms:W3CDTF">2026-09-18T06:57:40Z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or">
    <vt:lpwstr>Google Sheets</vt:lpwstr>
  </property>
  <property fmtid="{D5CDD505-2E9C-101B-9397-08002B2CF9AE}" pid="3" name="ICV">
    <vt:lpwstr>0FCD4E54038B4A5FA4F2245E1393E6B9_13</vt:lpwstr>
  </property>
  <property fmtid="{D5CDD505-2E9C-101B-9397-08002B2CF9AE}" pid="4" name="KSOProductBuildVer">
    <vt:lpwstr>1033-12.2.0.23196</vt:lpwstr>
  </property>
</Properties>
</file>